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8680" yWindow="-120" windowWidth="29040" windowHeight="15840" activeTab="4"/>
  </bookViews>
  <sheets>
    <sheet name="ÚVOD" sheetId="4" r:id="rId1"/>
    <sheet name="1-Základní příspěvek na provoz" sheetId="13" r:id="rId2"/>
    <sheet name="2-Účelová dotace na energie" sheetId="14" r:id="rId3"/>
    <sheet name="3A-plán oprav a investic - PO" sheetId="17" r:id="rId4"/>
    <sheet name="3B-plán oprav a investic - SML" sheetId="16" r:id="rId5"/>
    <sheet name="4-Odpisový plán" sheetId="8" r:id="rId6"/>
  </sheets>
  <definedNames>
    <definedName name="_xlnm.Print_Area" localSheetId="4">'3B-plán oprav a investic - SML'!$A$1:$D$47</definedName>
    <definedName name="_xlnm.Print_Area" localSheetId="5">'4-Odpisový plán'!$A$1:$H$43</definedName>
  </definedNames>
  <calcPr calcId="125725"/>
</workbook>
</file>

<file path=xl/calcChain.xml><?xml version="1.0" encoding="utf-8"?>
<calcChain xmlns="http://schemas.openxmlformats.org/spreadsheetml/2006/main">
  <c r="H17" i="8"/>
  <c r="B52" i="4"/>
  <c r="E19" i="14"/>
  <c r="E20"/>
  <c r="E21"/>
  <c r="E22"/>
  <c r="H19" i="8" l="1"/>
  <c r="H12"/>
  <c r="F15" i="14"/>
  <c r="F14"/>
  <c r="F12"/>
  <c r="F11"/>
  <c r="F9"/>
  <c r="F8"/>
  <c r="F7"/>
  <c r="C8" i="13" l="1"/>
  <c r="E16" i="14" l="1"/>
  <c r="D16"/>
  <c r="C16"/>
  <c r="E13"/>
  <c r="E17" s="1"/>
  <c r="C13"/>
  <c r="C14" i="13"/>
  <c r="D16" s="1"/>
  <c r="B3"/>
  <c r="C17" i="14" l="1"/>
  <c r="F16"/>
  <c r="F10"/>
  <c r="D13"/>
  <c r="D17" s="1"/>
  <c r="F17" s="1"/>
  <c r="C16" i="13"/>
  <c r="D43" i="16"/>
  <c r="B43"/>
  <c r="D41"/>
  <c r="B41"/>
  <c r="B4"/>
  <c r="A4"/>
  <c r="D27" i="17"/>
  <c r="D42"/>
  <c r="D40"/>
  <c r="B42"/>
  <c r="B40"/>
  <c r="D38"/>
  <c r="B3"/>
  <c r="A3"/>
  <c r="F13" i="14" l="1"/>
  <c r="H15" i="8"/>
  <c r="H16"/>
  <c r="H18"/>
  <c r="H14"/>
  <c r="H9"/>
  <c r="H10"/>
  <c r="H11"/>
  <c r="H8"/>
  <c r="F43"/>
  <c r="F42"/>
  <c r="C3"/>
  <c r="E29" i="14"/>
  <c r="E27"/>
  <c r="D41" i="13"/>
  <c r="D43"/>
  <c r="C43" i="8"/>
  <c r="C42"/>
  <c r="B29" i="14"/>
  <c r="B43" i="13"/>
  <c r="B27" i="14"/>
  <c r="B41" i="13"/>
  <c r="B3" i="14"/>
  <c r="A3" i="8"/>
  <c r="A3" i="14"/>
  <c r="H26" i="8"/>
  <c r="H30"/>
  <c r="G26"/>
  <c r="G30"/>
  <c r="D26"/>
  <c r="D30"/>
  <c r="C30"/>
  <c r="C26"/>
  <c r="G13"/>
  <c r="G7"/>
  <c r="D13"/>
  <c r="D7"/>
  <c r="C7"/>
  <c r="C13"/>
  <c r="C35" l="1"/>
  <c r="G35"/>
  <c r="H35"/>
  <c r="D35"/>
  <c r="C20"/>
  <c r="D20"/>
  <c r="H13"/>
  <c r="G20"/>
  <c r="G40" s="1"/>
  <c r="H7"/>
  <c r="H20" l="1"/>
  <c r="G38"/>
</calcChain>
</file>

<file path=xl/sharedStrings.xml><?xml version="1.0" encoding="utf-8"?>
<sst xmlns="http://schemas.openxmlformats.org/spreadsheetml/2006/main" count="216" uniqueCount="161">
  <si>
    <t>p.č.</t>
  </si>
  <si>
    <t>podpis:</t>
  </si>
  <si>
    <t>dne</t>
  </si>
  <si>
    <t xml:space="preserve">druh majetku / číslo odpisové skupiny </t>
  </si>
  <si>
    <t>pořizovací cena Kč</t>
  </si>
  <si>
    <t>oprávky k 1.1. sledovaného roku Kč</t>
  </si>
  <si>
    <t>stanovené zřizovatelem*</t>
  </si>
  <si>
    <t>zůstatková cena Kč</t>
  </si>
  <si>
    <t xml:space="preserve">doba odpisování </t>
  </si>
  <si>
    <t>roční odpisová sazba %</t>
  </si>
  <si>
    <t>účetní odpisy na sledovaný rok Kč</t>
  </si>
  <si>
    <t>movitý majetek celkem</t>
  </si>
  <si>
    <t>odpisová skupina 1</t>
  </si>
  <si>
    <t>odpisová skupina 2</t>
  </si>
  <si>
    <t>odpisová skupina 3</t>
  </si>
  <si>
    <t>nemovitý majetek celkem</t>
  </si>
  <si>
    <t>odpisová skupina 4</t>
  </si>
  <si>
    <t>odpisová skupina 5</t>
  </si>
  <si>
    <t>Výpočet účetních odpisů za vlastní majetek příspěvkové organizace</t>
  </si>
  <si>
    <t>stanovené organizací</t>
  </si>
  <si>
    <t>odpisový plán sestavil:</t>
  </si>
  <si>
    <t>ředitel organizace:</t>
  </si>
  <si>
    <t>XXX</t>
  </si>
  <si>
    <t>odpisová skupina 6</t>
  </si>
  <si>
    <t>věcný obsah *)</t>
  </si>
  <si>
    <t>* podle povahy opravy vepsat částku do kolonky (čl.VI -vymezení maj.práv ve zřizovacích listinách přísp.organizace)</t>
  </si>
  <si>
    <t>doba odpisování</t>
  </si>
  <si>
    <t>roční odpisová sazba</t>
  </si>
  <si>
    <t>účetní odpisy na sledovaný rok</t>
  </si>
  <si>
    <t xml:space="preserve">dne </t>
  </si>
  <si>
    <t xml:space="preserve">ředitel organizace:   </t>
  </si>
  <si>
    <t xml:space="preserve">sídlo organizace:      </t>
  </si>
  <si>
    <t>č.řádku</t>
  </si>
  <si>
    <t>Základní normativ - poskytovaný formou tzv.globální (nezúčtovatelné) dotace</t>
  </si>
  <si>
    <t>Kč</t>
  </si>
  <si>
    <t>počet žáků přihlášených ke školní docházce (ke dni návrhu rozpočtu)</t>
  </si>
  <si>
    <t>výše normativu (základnou jsou provozní náklady bez odpisů, nákladů na energie a bez nákladů na potraviny v ŠJ)</t>
  </si>
  <si>
    <t>výše základního příspěvku na provoz školských zařízení (ř.1 x ř.2)</t>
  </si>
  <si>
    <t>vyplňují pouze MŠ</t>
  </si>
  <si>
    <t xml:space="preserve">plánované školné celkem </t>
  </si>
  <si>
    <t>provozní dotace</t>
  </si>
  <si>
    <t>základní školy</t>
  </si>
  <si>
    <t>mateřské školky</t>
  </si>
  <si>
    <t>v Kč</t>
  </si>
  <si>
    <t>Energetický normativ</t>
  </si>
  <si>
    <t>Elektrická energie</t>
  </si>
  <si>
    <t xml:space="preserve">    vodné,stočné</t>
  </si>
  <si>
    <t xml:space="preserve">    srážková voda</t>
  </si>
  <si>
    <t>Vodné,stočné a srážková voda celkem</t>
  </si>
  <si>
    <t>Plyn</t>
  </si>
  <si>
    <t>Teplo,pára</t>
  </si>
  <si>
    <t>Celkem</t>
  </si>
  <si>
    <t>Topný olej</t>
  </si>
  <si>
    <t>Celkový součet</t>
  </si>
  <si>
    <t>Poznámka:</t>
  </si>
  <si>
    <t>Název řádku č.8 "ostatní druhy energií" se nahradí názvem jiného druhu energie nebo paliv(např.hnědé uhlí)</t>
  </si>
  <si>
    <t xml:space="preserve">dne: </t>
  </si>
  <si>
    <r>
      <t>Ostatní druhy energií</t>
    </r>
    <r>
      <rPr>
        <vertAlign val="superscript"/>
        <sz val="10"/>
        <rFont val="Arial CE"/>
        <family val="2"/>
        <charset val="238"/>
      </rPr>
      <t>1)</t>
    </r>
  </si>
  <si>
    <t xml:space="preserve">sestavil :   </t>
  </si>
  <si>
    <t xml:space="preserve">sestavil : </t>
  </si>
  <si>
    <t xml:space="preserve">ředitel organizace:  </t>
  </si>
  <si>
    <t>Opravy a údržba</t>
  </si>
  <si>
    <t>financovaná z fondů organizace</t>
  </si>
  <si>
    <t xml:space="preserve"> Celkem</t>
  </si>
  <si>
    <t>Investice</t>
  </si>
  <si>
    <t>věcný obsah</t>
  </si>
  <si>
    <t xml:space="preserve">plán  sestavil.: </t>
  </si>
  <si>
    <t>dne:</t>
  </si>
  <si>
    <t xml:space="preserve">ředitel organizace: </t>
  </si>
  <si>
    <t>(při počtu žáků školy 251-275 lze požádat  o tzv. "náhradní výpočet normativu)</t>
  </si>
  <si>
    <t>(při počtu žáků školy 351-390 lze požádat  o tzv. "náhradní výpočet normativu)</t>
  </si>
  <si>
    <t>(při počtu žáků školy 451-500 lze požádat  o tzv. "náhradní výpočet normativu)</t>
  </si>
  <si>
    <t>(při počtu žáků školy 551-600 lze požádat  o tzv. "náhradní výpočet normativu)</t>
  </si>
  <si>
    <t>(při počtu dětí 61-78 lze požádat  o tzv. "náhradní výpočet normativu)</t>
  </si>
  <si>
    <t>(při počtu dětí 96-106 lze požádat  o tzv. "náhradní výpočet normativu)</t>
  </si>
  <si>
    <t xml:space="preserve">název organizace:                                                                                                                                            </t>
  </si>
  <si>
    <t xml:space="preserve">výše školného na 1 žáka/rok   ( v  Kč ) </t>
  </si>
  <si>
    <t xml:space="preserve">počet žáků osvobozených od placení školného celkem </t>
  </si>
  <si>
    <t>Výpočet účetních odpisů za majetek zřizovatele předaný k hospodaření příspěvkové organizaci</t>
  </si>
  <si>
    <t>název organizace:</t>
  </si>
  <si>
    <t xml:space="preserve"> </t>
  </si>
  <si>
    <t>odpisová skupina 7</t>
  </si>
  <si>
    <t>z toho investičního transferu</t>
  </si>
  <si>
    <t>Dotace na odpisy</t>
  </si>
  <si>
    <t xml:space="preserve">odpisová skupina </t>
  </si>
  <si>
    <t>sestavil:</t>
  </si>
  <si>
    <t>datum a podpis:</t>
  </si>
  <si>
    <t>ředitel PO:</t>
  </si>
  <si>
    <t>Příspěvková organizace statutárního města Liberec</t>
  </si>
  <si>
    <t>financovaných z rozpočtu příspěvkové organizace</t>
  </si>
  <si>
    <t>financovaných z rozpočtu zřizovatele</t>
  </si>
  <si>
    <t>financovaná z rozpočtu organizace</t>
  </si>
  <si>
    <t>financované z rozpočtu zřizovatele</t>
  </si>
  <si>
    <t xml:space="preserve">věcný obsah </t>
  </si>
  <si>
    <t xml:space="preserve">(podléhá případným změnám nebo úpravám v průběhu roku dle finančních možností a strategických rozhodnutí zřizovatele) </t>
  </si>
  <si>
    <r>
      <t xml:space="preserve">Celkem odpisy za organizaci  </t>
    </r>
    <r>
      <rPr>
        <sz val="10"/>
        <rFont val="Arial"/>
        <family val="2"/>
        <charset val="238"/>
      </rPr>
      <t>( ř.13 + ř.23 )</t>
    </r>
  </si>
  <si>
    <r>
      <t xml:space="preserve">celkem za majetek zřizovatele </t>
    </r>
    <r>
      <rPr>
        <sz val="8"/>
        <rFont val="Arial"/>
        <family val="2"/>
        <charset val="238"/>
      </rPr>
      <t>(ř.1 + ř.7)</t>
    </r>
  </si>
  <si>
    <r>
      <t xml:space="preserve">celkem za majetek vlastní </t>
    </r>
    <r>
      <rPr>
        <sz val="8"/>
        <rFont val="Arial"/>
        <family val="2"/>
        <charset val="238"/>
      </rPr>
      <t>(ř.14 + ř.18)</t>
    </r>
  </si>
  <si>
    <t xml:space="preserve">                                     - z toho ze sociálních důvodů</t>
  </si>
  <si>
    <t>Příspěvek na teplo</t>
  </si>
  <si>
    <t>Příspěvek na vodu</t>
  </si>
  <si>
    <t>Příspěvek na elektrickou energii</t>
  </si>
  <si>
    <t xml:space="preserve">Příspěvek na plyn </t>
  </si>
  <si>
    <t>NÁHRADNÍ VÝPOČET</t>
  </si>
  <si>
    <t>Příspěvek na energie ostatní</t>
  </si>
  <si>
    <t>Návrh příspěvků zřizovatele</t>
  </si>
  <si>
    <t>* základní příspěvek na provoz</t>
  </si>
  <si>
    <t>* jednotlivé účelové příspěvky</t>
  </si>
  <si>
    <t>* příspěvky na energie</t>
  </si>
  <si>
    <t>Plán oprav a investic</t>
  </si>
  <si>
    <t>Odpisový plán</t>
  </si>
  <si>
    <t>Rok  2024</t>
  </si>
  <si>
    <t>Stav rezervního fondu k 1.1.2024  -  očekávaná skutečnost</t>
  </si>
  <si>
    <t>Stav investičního fondu k 1.1.2024  -  očekávaná skutečnost</t>
  </si>
  <si>
    <t>Výše normativu na rok 2024</t>
  </si>
  <si>
    <t>1. ZÁKLADNÍ PŘÍSPĚVEK NA PROVOZ NA ROK 2024</t>
  </si>
  <si>
    <t>2. ÚČELOVÁ DOTACE NA ENERGIE NA ROK 2024</t>
  </si>
  <si>
    <t>Návrh 2024</t>
  </si>
  <si>
    <t>Oček.skut. 2023</t>
  </si>
  <si>
    <t>Skutečnost 2022</t>
  </si>
  <si>
    <t>Index 2024/2023</t>
  </si>
  <si>
    <r>
      <t xml:space="preserve">Opravy a údržba </t>
    </r>
    <r>
      <rPr>
        <b/>
        <sz val="8"/>
        <rFont val="Calibri"/>
        <family val="2"/>
        <charset val="238"/>
      </rPr>
      <t>[</t>
    </r>
    <r>
      <rPr>
        <b/>
        <sz val="8"/>
        <rFont val="Arial CE"/>
        <family val="2"/>
        <charset val="238"/>
      </rPr>
      <t>v Kč</t>
    </r>
    <r>
      <rPr>
        <b/>
        <sz val="8"/>
        <rFont val="Calibri"/>
        <family val="2"/>
        <charset val="238"/>
      </rPr>
      <t>]</t>
    </r>
  </si>
  <si>
    <r>
      <t xml:space="preserve">financované z fondů organizace </t>
    </r>
    <r>
      <rPr>
        <b/>
        <sz val="8"/>
        <rFont val="Calibri"/>
        <family val="2"/>
        <charset val="238"/>
      </rPr>
      <t>[</t>
    </r>
    <r>
      <rPr>
        <b/>
        <sz val="8"/>
        <rFont val="Arial CE"/>
        <family val="2"/>
        <charset val="238"/>
      </rPr>
      <t>Kč</t>
    </r>
    <r>
      <rPr>
        <b/>
        <sz val="8"/>
        <rFont val="Calibri"/>
        <family val="2"/>
        <charset val="238"/>
      </rPr>
      <t>]</t>
    </r>
  </si>
  <si>
    <t>3A. PLÁN OPRAV ORGANIZACE NA ROK  2024 A NÁVRH NA POŘÍZENÍ INVESTIC</t>
  </si>
  <si>
    <t>3B. PLÁN OPRAV ORGANIZACE NA ROK  2024 A NÁVRH NA POŘÍZENÍ INVESTIC</t>
  </si>
  <si>
    <r>
      <t xml:space="preserve">financované z rozpočtu zřizovatele </t>
    </r>
    <r>
      <rPr>
        <b/>
        <sz val="8"/>
        <rFont val="Calibri"/>
        <family val="2"/>
        <charset val="238"/>
      </rPr>
      <t>[</t>
    </r>
    <r>
      <rPr>
        <b/>
        <sz val="8"/>
        <rFont val="Arial CE"/>
        <family val="2"/>
        <charset val="238"/>
      </rPr>
      <t>Kč</t>
    </r>
    <r>
      <rPr>
        <b/>
        <sz val="8"/>
        <rFont val="Calibri"/>
        <family val="2"/>
        <charset val="238"/>
      </rPr>
      <t>]</t>
    </r>
  </si>
  <si>
    <t>4. ODPISOVÝ PLÁN ORGANIZACE NA ROK 2024</t>
  </si>
  <si>
    <r>
      <t xml:space="preserve">školy do 250 žáků včetně  normativ             </t>
    </r>
    <r>
      <rPr>
        <b/>
        <i/>
        <sz val="9"/>
        <rFont val="Arial CE"/>
        <charset val="238"/>
      </rPr>
      <t xml:space="preserve"> 5.400 </t>
    </r>
    <r>
      <rPr>
        <b/>
        <i/>
        <sz val="9"/>
        <rFont val="Arial CE"/>
        <family val="2"/>
        <charset val="238"/>
      </rPr>
      <t>Kč/žák/rok</t>
    </r>
  </si>
  <si>
    <r>
      <t xml:space="preserve">školy od 251 do 350 žáků  normativ             </t>
    </r>
    <r>
      <rPr>
        <b/>
        <i/>
        <sz val="9"/>
        <rFont val="Arial CE"/>
        <charset val="238"/>
      </rPr>
      <t>4</t>
    </r>
    <r>
      <rPr>
        <b/>
        <i/>
        <sz val="9"/>
        <rFont val="Arial CE"/>
        <family val="2"/>
        <charset val="238"/>
      </rPr>
      <t>.920 Kč/žák/rok</t>
    </r>
    <r>
      <rPr>
        <i/>
        <sz val="9"/>
        <rFont val="Arial CE"/>
        <family val="2"/>
        <charset val="238"/>
      </rPr>
      <t xml:space="preserve">                     </t>
    </r>
  </si>
  <si>
    <r>
      <t xml:space="preserve">školy od 351 do 450 žáků  normativ             </t>
    </r>
    <r>
      <rPr>
        <b/>
        <i/>
        <sz val="9"/>
        <rFont val="Arial CE"/>
        <charset val="238"/>
      </rPr>
      <t>4.440</t>
    </r>
    <r>
      <rPr>
        <b/>
        <i/>
        <sz val="9"/>
        <rFont val="Arial CE"/>
        <family val="2"/>
        <charset val="238"/>
      </rPr>
      <t xml:space="preserve"> Kč/žák/rok</t>
    </r>
    <r>
      <rPr>
        <i/>
        <sz val="9"/>
        <rFont val="Arial CE"/>
        <family val="2"/>
        <charset val="238"/>
      </rPr>
      <t xml:space="preserve">                    </t>
    </r>
  </si>
  <si>
    <r>
      <t xml:space="preserve">školy od 451 do 550 žáků  normativ             </t>
    </r>
    <r>
      <rPr>
        <b/>
        <i/>
        <sz val="9"/>
        <rFont val="Arial CE"/>
        <charset val="238"/>
      </rPr>
      <t>4.020</t>
    </r>
    <r>
      <rPr>
        <b/>
        <i/>
        <sz val="9"/>
        <rFont val="Arial CE"/>
        <family val="2"/>
        <charset val="238"/>
      </rPr>
      <t xml:space="preserve"> Kč/žák/rok</t>
    </r>
    <r>
      <rPr>
        <i/>
        <sz val="9"/>
        <rFont val="Arial CE"/>
        <family val="2"/>
        <charset val="238"/>
      </rPr>
      <t xml:space="preserve">                     </t>
    </r>
  </si>
  <si>
    <r>
      <t xml:space="preserve">školy nad 550 žáků  normativ                        </t>
    </r>
    <r>
      <rPr>
        <b/>
        <i/>
        <sz val="9"/>
        <rFont val="Arial CE"/>
        <charset val="238"/>
      </rPr>
      <t>3</t>
    </r>
    <r>
      <rPr>
        <b/>
        <i/>
        <sz val="9"/>
        <rFont val="Arial CE"/>
        <family val="2"/>
        <charset val="238"/>
      </rPr>
      <t>.660 Kč/žák/rok</t>
    </r>
    <r>
      <rPr>
        <i/>
        <sz val="9"/>
        <rFont val="Arial CE"/>
        <family val="2"/>
        <charset val="238"/>
      </rPr>
      <t xml:space="preserve"> </t>
    </r>
  </si>
  <si>
    <r>
      <t xml:space="preserve">školky do 60 dětí včetně  normativ                   </t>
    </r>
    <r>
      <rPr>
        <b/>
        <i/>
        <sz val="9"/>
        <rFont val="Arial CE"/>
        <charset val="238"/>
      </rPr>
      <t xml:space="preserve"> 9.240</t>
    </r>
    <r>
      <rPr>
        <b/>
        <i/>
        <sz val="9"/>
        <rFont val="Arial CE"/>
        <family val="2"/>
        <charset val="238"/>
      </rPr>
      <t xml:space="preserve"> Kč/žák/rok</t>
    </r>
  </si>
  <si>
    <r>
      <t xml:space="preserve">školky od 61 do 95 dětí  normativ                      </t>
    </r>
    <r>
      <rPr>
        <b/>
        <i/>
        <sz val="9"/>
        <rFont val="Arial CE"/>
        <charset val="238"/>
      </rPr>
      <t>7.280</t>
    </r>
    <r>
      <rPr>
        <b/>
        <i/>
        <sz val="9"/>
        <rFont val="Arial CE"/>
        <family val="2"/>
        <charset val="238"/>
      </rPr>
      <t xml:space="preserve"> Kč/žák/rok </t>
    </r>
  </si>
  <si>
    <r>
      <t xml:space="preserve">školky nad 95 dětí  normativ                              </t>
    </r>
    <r>
      <rPr>
        <b/>
        <i/>
        <sz val="9"/>
        <rFont val="Arial CE"/>
        <charset val="238"/>
      </rPr>
      <t>6.510</t>
    </r>
    <r>
      <rPr>
        <b/>
        <i/>
        <sz val="9"/>
        <rFont val="Arial CE"/>
        <family val="2"/>
        <charset val="238"/>
      </rPr>
      <t xml:space="preserve"> Kč/žák/rok </t>
    </r>
  </si>
  <si>
    <t>MŠ "Pohádka", Liberec, Strakonická 211/12, p. o.</t>
  </si>
  <si>
    <t>Strakonická 211/12, 460 07 Liberec 9</t>
  </si>
  <si>
    <t>Ing. Veronika Klozová</t>
  </si>
  <si>
    <t>Jana Najmanová</t>
  </si>
  <si>
    <t>odpisová skupina 6 plot</t>
  </si>
  <si>
    <t>výměna koberců, linolea v kancelářích</t>
  </si>
  <si>
    <t>50 000,- Kč</t>
  </si>
  <si>
    <t>vymalování kanceláří</t>
  </si>
  <si>
    <t>20 000,- Kč</t>
  </si>
  <si>
    <t xml:space="preserve">oprava zašupovacích dveří </t>
  </si>
  <si>
    <t>45 000,- Kč</t>
  </si>
  <si>
    <t>vymalování heren tříd - 1.pavilon</t>
  </si>
  <si>
    <t>50 000,- Ikč</t>
  </si>
  <si>
    <t>zastínění pískovišť</t>
  </si>
  <si>
    <t>10 000,- Kč</t>
  </si>
  <si>
    <t>175 000,- Kč</t>
  </si>
  <si>
    <t>výměna stávajících herních prvků</t>
  </si>
  <si>
    <t>180 000,- Kč</t>
  </si>
  <si>
    <t>celková rekonstrukce dopr.hřiště</t>
  </si>
  <si>
    <t>500 000,- Kč</t>
  </si>
  <si>
    <t>terénní úpravy parkovacích ploch</t>
  </si>
  <si>
    <t>80 000,- Kč</t>
  </si>
  <si>
    <t>modernizace zázemí učitelek</t>
  </si>
  <si>
    <t>60 000,- kč</t>
  </si>
  <si>
    <t>140 000,- Kč</t>
  </si>
  <si>
    <t>680 000,- Kč</t>
  </si>
</sst>
</file>

<file path=xl/styles.xml><?xml version="1.0" encoding="utf-8"?>
<styleSheet xmlns="http://schemas.openxmlformats.org/spreadsheetml/2006/main">
  <numFmts count="1">
    <numFmt numFmtId="164" formatCode="0.0%"/>
  </numFmts>
  <fonts count="54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 CE"/>
      <family val="2"/>
      <charset val="238"/>
    </font>
    <font>
      <sz val="9"/>
      <name val="Arial CE"/>
      <family val="2"/>
      <charset val="238"/>
    </font>
    <font>
      <u/>
      <sz val="10"/>
      <name val="Arial CE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i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i/>
      <sz val="9"/>
      <name val="Arial CE"/>
      <family val="2"/>
      <charset val="238"/>
    </font>
    <font>
      <b/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sz val="9"/>
      <name val="Arial CE"/>
      <charset val="238"/>
    </font>
    <font>
      <b/>
      <u/>
      <sz val="9"/>
      <name val="Arial CE"/>
      <family val="2"/>
      <charset val="238"/>
    </font>
    <font>
      <b/>
      <i/>
      <sz val="9"/>
      <name val="Arial CE"/>
      <charset val="238"/>
    </font>
    <font>
      <i/>
      <sz val="8"/>
      <name val="Arial CE"/>
      <charset val="238"/>
    </font>
    <font>
      <b/>
      <sz val="10"/>
      <name val="Arial CE"/>
      <charset val="238"/>
    </font>
    <font>
      <sz val="14"/>
      <name val="Arial CE"/>
      <charset val="238"/>
    </font>
    <font>
      <sz val="12"/>
      <name val="Arial CE"/>
      <family val="2"/>
      <charset val="238"/>
    </font>
    <font>
      <b/>
      <u/>
      <sz val="14"/>
      <name val="Arial CE"/>
      <family val="2"/>
      <charset val="238"/>
    </font>
    <font>
      <b/>
      <i/>
      <sz val="10"/>
      <name val="Arial CE"/>
      <charset val="238"/>
    </font>
    <font>
      <b/>
      <u/>
      <sz val="10"/>
      <name val="Arial"/>
      <family val="2"/>
      <charset val="238"/>
    </font>
    <font>
      <b/>
      <sz val="11"/>
      <name val="Arial CE"/>
      <family val="2"/>
      <charset val="238"/>
    </font>
    <font>
      <b/>
      <i/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8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b/>
      <sz val="10"/>
      <color rgb="FFFF0000"/>
      <name val="Arial CE"/>
      <family val="2"/>
      <charset val="238"/>
    </font>
    <font>
      <sz val="9"/>
      <name val="Arial CE"/>
      <charset val="238"/>
    </font>
    <font>
      <i/>
      <sz val="8.5"/>
      <name val="Arial CE"/>
      <charset val="238"/>
    </font>
    <font>
      <b/>
      <sz val="10"/>
      <color rgb="FF0070C0"/>
      <name val="Arial CE"/>
      <family val="2"/>
      <charset val="238"/>
    </font>
    <font>
      <b/>
      <i/>
      <sz val="9"/>
      <color rgb="FF0070C0"/>
      <name val="Arial CE"/>
      <family val="2"/>
      <charset val="238"/>
    </font>
    <font>
      <b/>
      <sz val="10"/>
      <color rgb="FF0070C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6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2" applyFont="1" applyAlignment="1">
      <alignment horizontal="center"/>
    </xf>
    <xf numFmtId="0" fontId="7" fillId="0" borderId="0" xfId="1"/>
    <xf numFmtId="0" fontId="10" fillId="0" borderId="1" xfId="1" applyFont="1" applyBorder="1" applyAlignment="1">
      <alignment horizontal="center"/>
    </xf>
    <xf numFmtId="0" fontId="3" fillId="0" borderId="0" xfId="2" applyFont="1" applyAlignment="1">
      <alignment horizontal="left"/>
    </xf>
    <xf numFmtId="0" fontId="13" fillId="0" borderId="0" xfId="0" applyFont="1"/>
    <xf numFmtId="0" fontId="8" fillId="0" borderId="0" xfId="1" applyFont="1" applyAlignment="1">
      <alignment horizontal="left" vertical="center"/>
    </xf>
    <xf numFmtId="0" fontId="15" fillId="0" borderId="0" xfId="0" applyFont="1"/>
    <xf numFmtId="0" fontId="0" fillId="0" borderId="0" xfId="0" applyProtection="1">
      <protection locked="0"/>
    </xf>
    <xf numFmtId="0" fontId="19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0" fillId="0" borderId="6" xfId="0" applyBorder="1" applyAlignment="1">
      <alignment horizontal="center"/>
    </xf>
    <xf numFmtId="0" fontId="6" fillId="0" borderId="11" xfId="0" applyFont="1" applyBorder="1"/>
    <xf numFmtId="3" fontId="4" fillId="0" borderId="0" xfId="0" applyNumberFormat="1" applyFont="1"/>
    <xf numFmtId="0" fontId="22" fillId="0" borderId="0" xfId="0" applyFont="1"/>
    <xf numFmtId="0" fontId="24" fillId="0" borderId="13" xfId="0" applyFont="1" applyBorder="1"/>
    <xf numFmtId="0" fontId="24" fillId="0" borderId="14" xfId="0" applyFont="1" applyBorder="1"/>
    <xf numFmtId="0" fontId="24" fillId="0" borderId="15" xfId="0" applyFont="1" applyBorder="1"/>
    <xf numFmtId="0" fontId="24" fillId="0" borderId="16" xfId="0" applyFont="1" applyBorder="1"/>
    <xf numFmtId="0" fontId="24" fillId="0" borderId="0" xfId="0" applyFont="1"/>
    <xf numFmtId="0" fontId="24" fillId="0" borderId="17" xfId="0" applyFont="1" applyBorder="1"/>
    <xf numFmtId="0" fontId="24" fillId="0" borderId="18" xfId="0" applyFont="1" applyBorder="1"/>
    <xf numFmtId="0" fontId="24" fillId="0" borderId="19" xfId="0" applyFont="1" applyBorder="1"/>
    <xf numFmtId="0" fontId="26" fillId="0" borderId="0" xfId="0" applyFont="1"/>
    <xf numFmtId="0" fontId="3" fillId="0" borderId="0" xfId="0" applyFont="1" applyProtection="1">
      <protection locked="0"/>
    </xf>
    <xf numFmtId="14" fontId="0" fillId="0" borderId="0" xfId="0" applyNumberFormat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2" xfId="0" applyFont="1" applyBorder="1"/>
    <xf numFmtId="0" fontId="28" fillId="0" borderId="0" xfId="0" applyFont="1"/>
    <xf numFmtId="0" fontId="2" fillId="0" borderId="0" xfId="0" applyFont="1"/>
    <xf numFmtId="0" fontId="2" fillId="0" borderId="26" xfId="0" applyFont="1" applyBorder="1"/>
    <xf numFmtId="0" fontId="30" fillId="0" borderId="0" xfId="0" applyFont="1"/>
    <xf numFmtId="0" fontId="6" fillId="0" borderId="27" xfId="0" applyFont="1" applyBorder="1"/>
    <xf numFmtId="3" fontId="20" fillId="0" borderId="0" xfId="1" applyNumberFormat="1" applyFont="1" applyAlignment="1">
      <alignment horizontal="center" vertical="center"/>
    </xf>
    <xf numFmtId="3" fontId="7" fillId="0" borderId="0" xfId="1" applyNumberFormat="1"/>
    <xf numFmtId="0" fontId="0" fillId="0" borderId="0" xfId="0" applyAlignment="1">
      <alignment horizontal="center"/>
    </xf>
    <xf numFmtId="0" fontId="27" fillId="0" borderId="28" xfId="0" applyFont="1" applyBorder="1" applyProtection="1">
      <protection locked="0"/>
    </xf>
    <xf numFmtId="0" fontId="19" fillId="0" borderId="0" xfId="0" applyFont="1" applyProtection="1">
      <protection locked="0"/>
    </xf>
    <xf numFmtId="0" fontId="31" fillId="0" borderId="0" xfId="0" applyFont="1" applyAlignment="1" applyProtection="1">
      <alignment horizontal="left" indent="2"/>
      <protection locked="0"/>
    </xf>
    <xf numFmtId="0" fontId="11" fillId="0" borderId="0" xfId="1" applyFont="1" applyProtection="1">
      <protection locked="0"/>
    </xf>
    <xf numFmtId="0" fontId="12" fillId="0" borderId="0" xfId="1" applyFont="1" applyProtection="1">
      <protection locked="0"/>
    </xf>
    <xf numFmtId="0" fontId="6" fillId="0" borderId="0" xfId="2" applyFont="1" applyAlignment="1">
      <alignment horizontal="left"/>
    </xf>
    <xf numFmtId="0" fontId="6" fillId="0" borderId="0" xfId="2" applyFont="1"/>
    <xf numFmtId="0" fontId="6" fillId="4" borderId="0" xfId="2" applyFont="1" applyFill="1"/>
    <xf numFmtId="0" fontId="10" fillId="0" borderId="32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11" fillId="0" borderId="0" xfId="1" applyFont="1" applyAlignment="1" applyProtection="1">
      <alignment horizontal="left"/>
      <protection locked="0"/>
    </xf>
    <xf numFmtId="0" fontId="7" fillId="0" borderId="0" xfId="1" applyAlignment="1" applyProtection="1">
      <alignment horizontal="center"/>
      <protection locked="0"/>
    </xf>
    <xf numFmtId="0" fontId="20" fillId="0" borderId="0" xfId="1" applyFont="1" applyProtection="1">
      <protection locked="0"/>
    </xf>
    <xf numFmtId="0" fontId="20" fillId="0" borderId="0" xfId="1" applyFont="1" applyAlignment="1" applyProtection="1">
      <alignment horizontal="left"/>
      <protection locked="0"/>
    </xf>
    <xf numFmtId="0" fontId="4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/>
    </xf>
    <xf numFmtId="0" fontId="5" fillId="0" borderId="0" xfId="0" applyFont="1" applyProtection="1">
      <protection locked="0"/>
    </xf>
    <xf numFmtId="0" fontId="9" fillId="0" borderId="37" xfId="1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3" fontId="7" fillId="0" borderId="45" xfId="1" applyNumberFormat="1" applyBorder="1"/>
    <xf numFmtId="0" fontId="10" fillId="0" borderId="12" xfId="1" applyFont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3" fillId="0" borderId="0" xfId="0" applyFont="1"/>
    <xf numFmtId="0" fontId="3" fillId="0" borderId="0" xfId="0" applyFont="1" applyAlignment="1" applyProtection="1">
      <alignment horizontal="right"/>
      <protection locked="0"/>
    </xf>
    <xf numFmtId="0" fontId="27" fillId="0" borderId="0" xfId="0" applyFont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/>
      <protection locked="0"/>
    </xf>
    <xf numFmtId="0" fontId="10" fillId="0" borderId="0" xfId="1" applyFont="1" applyProtection="1">
      <protection locked="0"/>
    </xf>
    <xf numFmtId="0" fontId="7" fillId="0" borderId="0" xfId="1" applyProtection="1">
      <protection locked="0"/>
    </xf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left"/>
    </xf>
    <xf numFmtId="14" fontId="3" fillId="0" borderId="0" xfId="0" applyNumberFormat="1" applyFont="1" applyProtection="1">
      <protection locked="0"/>
    </xf>
    <xf numFmtId="14" fontId="7" fillId="0" borderId="0" xfId="1" applyNumberFormat="1" applyAlignment="1" applyProtection="1">
      <alignment horizontal="right"/>
      <protection locked="0"/>
    </xf>
    <xf numFmtId="0" fontId="13" fillId="0" borderId="0" xfId="2" applyFont="1"/>
    <xf numFmtId="0" fontId="6" fillId="0" borderId="0" xfId="2" applyFont="1" applyAlignment="1">
      <alignment horizontal="left" vertical="center"/>
    </xf>
    <xf numFmtId="0" fontId="37" fillId="4" borderId="0" xfId="2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1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37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/>
    </xf>
    <xf numFmtId="0" fontId="10" fillId="0" borderId="41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44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9" fillId="0" borderId="12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32" fillId="0" borderId="0" xfId="0" applyFont="1"/>
    <xf numFmtId="14" fontId="12" fillId="0" borderId="0" xfId="1" applyNumberFormat="1" applyFont="1" applyAlignment="1" applyProtection="1">
      <alignment horizontal="left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left"/>
    </xf>
    <xf numFmtId="0" fontId="5" fillId="0" borderId="49" xfId="0" applyFont="1" applyBorder="1" applyAlignment="1">
      <alignment horizontal="center" vertical="center" wrapText="1"/>
    </xf>
    <xf numFmtId="0" fontId="40" fillId="0" borderId="5" xfId="0" applyFont="1" applyBorder="1" applyAlignment="1" applyProtection="1">
      <alignment horizontal="center" vertical="center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3" fontId="19" fillId="4" borderId="7" xfId="0" applyNumberFormat="1" applyFont="1" applyFill="1" applyBorder="1" applyAlignment="1" applyProtection="1">
      <alignment horizontal="right" vertical="center"/>
      <protection locked="0"/>
    </xf>
    <xf numFmtId="3" fontId="19" fillId="4" borderId="5" xfId="0" applyNumberFormat="1" applyFont="1" applyFill="1" applyBorder="1" applyAlignment="1" applyProtection="1">
      <alignment horizontal="right" vertical="center"/>
      <protection locked="0"/>
    </xf>
    <xf numFmtId="3" fontId="19" fillId="4" borderId="23" xfId="0" applyNumberFormat="1" applyFont="1" applyFill="1" applyBorder="1" applyAlignment="1" applyProtection="1">
      <alignment horizontal="right" vertical="center"/>
      <protection locked="0"/>
    </xf>
    <xf numFmtId="49" fontId="5" fillId="4" borderId="38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3" fontId="4" fillId="4" borderId="7" xfId="0" applyNumberFormat="1" applyFont="1" applyFill="1" applyBorder="1" applyAlignment="1" applyProtection="1">
      <alignment horizontal="right"/>
      <protection locked="0"/>
    </xf>
    <xf numFmtId="3" fontId="4" fillId="4" borderId="12" xfId="0" applyNumberFormat="1" applyFont="1" applyFill="1" applyBorder="1" applyAlignment="1" applyProtection="1">
      <alignment horizontal="right"/>
      <protection locked="0"/>
    </xf>
    <xf numFmtId="3" fontId="4" fillId="0" borderId="12" xfId="0" applyNumberFormat="1" applyFont="1" applyBorder="1" applyAlignment="1">
      <alignment horizontal="right" vertical="center"/>
    </xf>
    <xf numFmtId="3" fontId="0" fillId="4" borderId="12" xfId="0" applyNumberFormat="1" applyFill="1" applyBorder="1" applyAlignment="1" applyProtection="1">
      <alignment horizontal="right" vertical="center"/>
      <protection locked="0"/>
    </xf>
    <xf numFmtId="3" fontId="39" fillId="0" borderId="0" xfId="0" applyNumberFormat="1" applyFont="1" applyAlignment="1">
      <alignment horizontal="right" vertical="center"/>
    </xf>
    <xf numFmtId="3" fontId="4" fillId="2" borderId="7" xfId="0" applyNumberFormat="1" applyFont="1" applyFill="1" applyBorder="1" applyAlignment="1">
      <alignment horizontal="center" vertical="center"/>
    </xf>
    <xf numFmtId="3" fontId="0" fillId="4" borderId="4" xfId="0" applyNumberFormat="1" applyFill="1" applyBorder="1" applyAlignment="1" applyProtection="1">
      <alignment horizontal="right"/>
      <protection locked="0"/>
    </xf>
    <xf numFmtId="3" fontId="0" fillId="4" borderId="5" xfId="0" applyNumberFormat="1" applyFill="1" applyBorder="1" applyAlignment="1" applyProtection="1">
      <alignment horizontal="right"/>
      <protection locked="0"/>
    </xf>
    <xf numFmtId="3" fontId="0" fillId="4" borderId="23" xfId="0" applyNumberFormat="1" applyFill="1" applyBorder="1" applyAlignment="1" applyProtection="1">
      <alignment horizontal="right"/>
      <protection locked="0"/>
    </xf>
    <xf numFmtId="3" fontId="6" fillId="0" borderId="6" xfId="0" applyNumberFormat="1" applyFont="1" applyBorder="1" applyAlignment="1">
      <alignment horizontal="right"/>
    </xf>
    <xf numFmtId="3" fontId="0" fillId="4" borderId="67" xfId="0" applyNumberFormat="1" applyFill="1" applyBorder="1" applyAlignment="1" applyProtection="1">
      <alignment horizontal="right" vertical="center"/>
      <protection locked="0"/>
    </xf>
    <xf numFmtId="3" fontId="19" fillId="4" borderId="7" xfId="0" applyNumberFormat="1" applyFont="1" applyFill="1" applyBorder="1" applyAlignment="1" applyProtection="1">
      <alignment vertical="center" wrapText="1"/>
      <protection locked="0"/>
    </xf>
    <xf numFmtId="3" fontId="19" fillId="4" borderId="5" xfId="0" applyNumberFormat="1" applyFont="1" applyFill="1" applyBorder="1" applyAlignment="1" applyProtection="1">
      <alignment vertical="center" wrapText="1"/>
      <protection locked="0"/>
    </xf>
    <xf numFmtId="3" fontId="19" fillId="0" borderId="12" xfId="0" applyNumberFormat="1" applyFont="1" applyBorder="1" applyAlignment="1">
      <alignment vertical="center" wrapText="1"/>
    </xf>
    <xf numFmtId="4" fontId="14" fillId="4" borderId="4" xfId="0" applyNumberFormat="1" applyFont="1" applyFill="1" applyBorder="1" applyAlignment="1" applyProtection="1">
      <alignment horizontal="right" vertical="center"/>
      <protection locked="0"/>
    </xf>
    <xf numFmtId="4" fontId="14" fillId="4" borderId="26" xfId="0" applyNumberFormat="1" applyFont="1" applyFill="1" applyBorder="1" applyAlignment="1" applyProtection="1">
      <alignment horizontal="right" vertical="center"/>
      <protection locked="0"/>
    </xf>
    <xf numFmtId="4" fontId="14" fillId="4" borderId="23" xfId="0" applyNumberFormat="1" applyFont="1" applyFill="1" applyBorder="1" applyAlignment="1">
      <alignment horizontal="right" vertical="center"/>
    </xf>
    <xf numFmtId="4" fontId="14" fillId="4" borderId="23" xfId="0" applyNumberFormat="1" applyFont="1" applyFill="1" applyBorder="1" applyAlignment="1" applyProtection="1">
      <alignment horizontal="right" vertical="center"/>
      <protection locked="0"/>
    </xf>
    <xf numFmtId="4" fontId="14" fillId="4" borderId="14" xfId="0" applyNumberFormat="1" applyFont="1" applyFill="1" applyBorder="1" applyAlignment="1" applyProtection="1">
      <alignment horizontal="right" vertical="center"/>
      <protection locked="0"/>
    </xf>
    <xf numFmtId="4" fontId="19" fillId="0" borderId="12" xfId="0" applyNumberFormat="1" applyFont="1" applyBorder="1" applyAlignment="1">
      <alignment horizontal="right" vertical="center"/>
    </xf>
    <xf numFmtId="4" fontId="14" fillId="4" borderId="44" xfId="0" applyNumberFormat="1" applyFont="1" applyFill="1" applyBorder="1" applyAlignment="1" applyProtection="1">
      <alignment horizontal="right" vertical="center"/>
      <protection locked="0"/>
    </xf>
    <xf numFmtId="4" fontId="14" fillId="4" borderId="0" xfId="0" applyNumberFormat="1" applyFont="1" applyFill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4" fontId="29" fillId="0" borderId="12" xfId="0" applyNumberFormat="1" applyFont="1" applyBorder="1" applyAlignment="1">
      <alignment horizontal="right" vertical="center"/>
    </xf>
    <xf numFmtId="0" fontId="42" fillId="0" borderId="22" xfId="0" applyFont="1" applyBorder="1" applyAlignment="1">
      <alignment horizontal="center" vertical="center"/>
    </xf>
    <xf numFmtId="0" fontId="41" fillId="0" borderId="46" xfId="0" applyFont="1" applyBorder="1" applyAlignment="1">
      <alignment vertical="center" wrapText="1"/>
    </xf>
    <xf numFmtId="4" fontId="41" fillId="4" borderId="5" xfId="0" applyNumberFormat="1" applyFont="1" applyFill="1" applyBorder="1" applyAlignment="1" applyProtection="1">
      <alignment horizontal="right" vertical="center"/>
      <protection locked="0"/>
    </xf>
    <xf numFmtId="4" fontId="41" fillId="4" borderId="38" xfId="0" applyNumberFormat="1" applyFont="1" applyFill="1" applyBorder="1" applyAlignment="1" applyProtection="1">
      <alignment horizontal="right" vertical="center"/>
      <protection locked="0"/>
    </xf>
    <xf numFmtId="0" fontId="42" fillId="0" borderId="0" xfId="0" applyFont="1"/>
    <xf numFmtId="3" fontId="8" fillId="4" borderId="12" xfId="1" applyNumberFormat="1" applyFont="1" applyFill="1" applyBorder="1" applyAlignment="1">
      <alignment horizontal="right" vertical="center"/>
    </xf>
    <xf numFmtId="3" fontId="17" fillId="0" borderId="24" xfId="1" applyNumberFormat="1" applyFont="1" applyBorder="1" applyAlignment="1">
      <alignment horizontal="right" vertical="center"/>
    </xf>
    <xf numFmtId="3" fontId="20" fillId="0" borderId="2" xfId="1" applyNumberFormat="1" applyFont="1" applyBorder="1" applyAlignment="1">
      <alignment horizontal="right" vertical="center"/>
    </xf>
    <xf numFmtId="3" fontId="17" fillId="0" borderId="2" xfId="1" applyNumberFormat="1" applyFont="1" applyBorder="1" applyAlignment="1">
      <alignment horizontal="right" vertical="center"/>
    </xf>
    <xf numFmtId="3" fontId="20" fillId="0" borderId="3" xfId="1" applyNumberFormat="1" applyFont="1" applyBorder="1" applyAlignment="1">
      <alignment horizontal="right" vertical="center"/>
    </xf>
    <xf numFmtId="3" fontId="20" fillId="4" borderId="26" xfId="1" applyNumberFormat="1" applyFont="1" applyFill="1" applyBorder="1" applyAlignment="1" applyProtection="1">
      <alignment horizontal="right" vertical="center"/>
      <protection locked="0"/>
    </xf>
    <xf numFmtId="3" fontId="20" fillId="4" borderId="30" xfId="1" applyNumberFormat="1" applyFont="1" applyFill="1" applyBorder="1" applyAlignment="1" applyProtection="1">
      <alignment horizontal="right" vertical="center"/>
      <protection locked="0"/>
    </xf>
    <xf numFmtId="3" fontId="20" fillId="4" borderId="31" xfId="1" applyNumberFormat="1" applyFont="1" applyFill="1" applyBorder="1" applyAlignment="1" applyProtection="1">
      <alignment horizontal="right" vertical="center"/>
      <protection locked="0"/>
    </xf>
    <xf numFmtId="3" fontId="20" fillId="4" borderId="38" xfId="1" applyNumberFormat="1" applyFont="1" applyFill="1" applyBorder="1" applyAlignment="1" applyProtection="1">
      <alignment horizontal="right" vertical="center"/>
      <protection locked="0"/>
    </xf>
    <xf numFmtId="3" fontId="20" fillId="4" borderId="32" xfId="1" applyNumberFormat="1" applyFont="1" applyFill="1" applyBorder="1" applyAlignment="1" applyProtection="1">
      <alignment horizontal="right" vertical="center"/>
      <protection locked="0"/>
    </xf>
    <xf numFmtId="3" fontId="20" fillId="4" borderId="35" xfId="1" applyNumberFormat="1" applyFont="1" applyFill="1" applyBorder="1" applyAlignment="1" applyProtection="1">
      <alignment horizontal="right" vertical="center"/>
      <protection locked="0"/>
    </xf>
    <xf numFmtId="3" fontId="20" fillId="4" borderId="14" xfId="1" applyNumberFormat="1" applyFont="1" applyFill="1" applyBorder="1" applyAlignment="1" applyProtection="1">
      <alignment horizontal="right" vertical="center"/>
      <protection locked="0"/>
    </xf>
    <xf numFmtId="3" fontId="20" fillId="4" borderId="33" xfId="1" applyNumberFormat="1" applyFont="1" applyFill="1" applyBorder="1" applyAlignment="1" applyProtection="1">
      <alignment horizontal="right" vertical="center"/>
      <protection locked="0"/>
    </xf>
    <xf numFmtId="3" fontId="20" fillId="4" borderId="34" xfId="1" applyNumberFormat="1" applyFont="1" applyFill="1" applyBorder="1" applyAlignment="1" applyProtection="1">
      <alignment horizontal="right" vertical="center"/>
      <protection locked="0"/>
    </xf>
    <xf numFmtId="3" fontId="20" fillId="0" borderId="24" xfId="1" applyNumberFormat="1" applyFont="1" applyBorder="1" applyAlignment="1">
      <alignment horizontal="right" vertical="center"/>
    </xf>
    <xf numFmtId="0" fontId="20" fillId="4" borderId="26" xfId="1" applyFont="1" applyFill="1" applyBorder="1" applyAlignment="1" applyProtection="1">
      <alignment horizontal="right" vertical="center"/>
      <protection locked="0"/>
    </xf>
    <xf numFmtId="0" fontId="20" fillId="4" borderId="30" xfId="1" applyFont="1" applyFill="1" applyBorder="1" applyAlignment="1" applyProtection="1">
      <alignment horizontal="right" vertical="center"/>
      <protection locked="0"/>
    </xf>
    <xf numFmtId="0" fontId="20" fillId="4" borderId="31" xfId="1" applyFont="1" applyFill="1" applyBorder="1" applyAlignment="1" applyProtection="1">
      <alignment horizontal="right" vertical="center"/>
      <protection locked="0"/>
    </xf>
    <xf numFmtId="0" fontId="20" fillId="4" borderId="38" xfId="1" applyFont="1" applyFill="1" applyBorder="1" applyAlignment="1" applyProtection="1">
      <alignment horizontal="right" vertical="center"/>
      <protection locked="0"/>
    </xf>
    <xf numFmtId="0" fontId="20" fillId="4" borderId="32" xfId="1" applyFont="1" applyFill="1" applyBorder="1" applyAlignment="1" applyProtection="1">
      <alignment horizontal="right" vertical="center"/>
      <protection locked="0"/>
    </xf>
    <xf numFmtId="0" fontId="20" fillId="4" borderId="35" xfId="1" applyFont="1" applyFill="1" applyBorder="1" applyAlignment="1" applyProtection="1">
      <alignment horizontal="right" vertical="center"/>
      <protection locked="0"/>
    </xf>
    <xf numFmtId="0" fontId="20" fillId="4" borderId="14" xfId="1" applyFont="1" applyFill="1" applyBorder="1" applyAlignment="1" applyProtection="1">
      <alignment horizontal="right" vertical="center"/>
      <protection locked="0"/>
    </xf>
    <xf numFmtId="0" fontId="20" fillId="4" borderId="33" xfId="1" applyFont="1" applyFill="1" applyBorder="1" applyAlignment="1" applyProtection="1">
      <alignment horizontal="right" vertical="center"/>
      <protection locked="0"/>
    </xf>
    <xf numFmtId="0" fontId="20" fillId="4" borderId="34" xfId="1" applyFont="1" applyFill="1" applyBorder="1" applyAlignment="1" applyProtection="1">
      <alignment horizontal="right" vertical="center"/>
      <protection locked="0"/>
    </xf>
    <xf numFmtId="3" fontId="16" fillId="0" borderId="12" xfId="1" applyNumberFormat="1" applyFont="1" applyBorder="1" applyAlignment="1">
      <alignment horizontal="right" vertical="center"/>
    </xf>
    <xf numFmtId="3" fontId="17" fillId="0" borderId="2" xfId="1" applyNumberFormat="1" applyFont="1" applyBorder="1" applyAlignment="1">
      <alignment horizontal="center" vertical="center"/>
    </xf>
    <xf numFmtId="3" fontId="17" fillId="4" borderId="30" xfId="1" applyNumberFormat="1" applyFont="1" applyFill="1" applyBorder="1" applyAlignment="1" applyProtection="1">
      <alignment horizontal="center" vertical="center"/>
      <protection locked="0"/>
    </xf>
    <xf numFmtId="164" fontId="17" fillId="4" borderId="30" xfId="1" applyNumberFormat="1" applyFont="1" applyFill="1" applyBorder="1" applyAlignment="1" applyProtection="1">
      <alignment horizontal="center" vertical="center"/>
      <protection locked="0"/>
    </xf>
    <xf numFmtId="3" fontId="17" fillId="4" borderId="32" xfId="1" applyNumberFormat="1" applyFont="1" applyFill="1" applyBorder="1" applyAlignment="1" applyProtection="1">
      <alignment horizontal="center" vertical="center"/>
      <protection locked="0"/>
    </xf>
    <xf numFmtId="164" fontId="17" fillId="4" borderId="32" xfId="1" applyNumberFormat="1" applyFont="1" applyFill="1" applyBorder="1" applyAlignment="1" applyProtection="1">
      <alignment horizontal="center" vertical="center"/>
      <protection locked="0"/>
    </xf>
    <xf numFmtId="3" fontId="17" fillId="4" borderId="33" xfId="1" applyNumberFormat="1" applyFont="1" applyFill="1" applyBorder="1" applyAlignment="1" applyProtection="1">
      <alignment horizontal="center" vertical="center"/>
      <protection locked="0"/>
    </xf>
    <xf numFmtId="164" fontId="17" fillId="4" borderId="33" xfId="1" applyNumberFormat="1" applyFont="1" applyFill="1" applyBorder="1" applyAlignment="1" applyProtection="1">
      <alignment horizontal="center" vertical="center"/>
      <protection locked="0"/>
    </xf>
    <xf numFmtId="3" fontId="17" fillId="0" borderId="47" xfId="1" applyNumberFormat="1" applyFont="1" applyBorder="1" applyAlignment="1">
      <alignment horizontal="right" vertical="center"/>
    </xf>
    <xf numFmtId="3" fontId="17" fillId="0" borderId="3" xfId="1" applyNumberFormat="1" applyFont="1" applyBorder="1" applyAlignment="1">
      <alignment horizontal="right" vertical="center"/>
    </xf>
    <xf numFmtId="3" fontId="17" fillId="4" borderId="19" xfId="1" applyNumberFormat="1" applyFont="1" applyFill="1" applyBorder="1" applyAlignment="1" applyProtection="1">
      <alignment horizontal="right" vertical="center"/>
      <protection locked="0"/>
    </xf>
    <xf numFmtId="3" fontId="17" fillId="4" borderId="30" xfId="1" applyNumberFormat="1" applyFont="1" applyFill="1" applyBorder="1" applyAlignment="1" applyProtection="1">
      <alignment horizontal="right" vertical="center"/>
      <protection locked="0"/>
    </xf>
    <xf numFmtId="3" fontId="17" fillId="5" borderId="31" xfId="1" applyNumberFormat="1" applyFont="1" applyFill="1" applyBorder="1" applyAlignment="1" applyProtection="1">
      <alignment horizontal="right" vertical="center"/>
      <protection locked="0"/>
    </xf>
    <xf numFmtId="3" fontId="17" fillId="4" borderId="48" xfId="1" applyNumberFormat="1" applyFont="1" applyFill="1" applyBorder="1" applyAlignment="1" applyProtection="1">
      <alignment horizontal="right" vertical="center"/>
      <protection locked="0"/>
    </xf>
    <xf numFmtId="3" fontId="17" fillId="4" borderId="32" xfId="1" applyNumberFormat="1" applyFont="1" applyFill="1" applyBorder="1" applyAlignment="1" applyProtection="1">
      <alignment horizontal="right" vertical="center"/>
      <protection locked="0"/>
    </xf>
    <xf numFmtId="3" fontId="17" fillId="4" borderId="15" xfId="1" applyNumberFormat="1" applyFont="1" applyFill="1" applyBorder="1" applyAlignment="1" applyProtection="1">
      <alignment horizontal="right" vertical="center"/>
      <protection locked="0"/>
    </xf>
    <xf numFmtId="3" fontId="17" fillId="4" borderId="33" xfId="1" applyNumberFormat="1" applyFont="1" applyFill="1" applyBorder="1" applyAlignment="1" applyProtection="1">
      <alignment horizontal="right" vertical="center"/>
      <protection locked="0"/>
    </xf>
    <xf numFmtId="3" fontId="17" fillId="5" borderId="3" xfId="1" applyNumberFormat="1" applyFont="1" applyFill="1" applyBorder="1" applyAlignment="1">
      <alignment horizontal="right" vertical="center"/>
    </xf>
    <xf numFmtId="3" fontId="18" fillId="0" borderId="2" xfId="1" applyNumberFormat="1" applyFont="1" applyBorder="1" applyAlignment="1">
      <alignment horizontal="right" vertical="center"/>
    </xf>
    <xf numFmtId="3" fontId="20" fillId="4" borderId="30" xfId="1" applyNumberFormat="1" applyFont="1" applyFill="1" applyBorder="1" applyAlignment="1" applyProtection="1">
      <alignment horizontal="center" vertical="center"/>
      <protection locked="0"/>
    </xf>
    <xf numFmtId="3" fontId="20" fillId="4" borderId="32" xfId="1" applyNumberFormat="1" applyFont="1" applyFill="1" applyBorder="1" applyAlignment="1" applyProtection="1">
      <alignment horizontal="center" vertical="center"/>
      <protection locked="0"/>
    </xf>
    <xf numFmtId="3" fontId="20" fillId="4" borderId="33" xfId="1" applyNumberFormat="1" applyFont="1" applyFill="1" applyBorder="1" applyAlignment="1" applyProtection="1">
      <alignment horizontal="center" vertical="center"/>
      <protection locked="0"/>
    </xf>
    <xf numFmtId="0" fontId="20" fillId="4" borderId="30" xfId="1" applyFont="1" applyFill="1" applyBorder="1" applyAlignment="1" applyProtection="1">
      <alignment horizontal="center" vertical="center"/>
      <protection locked="0"/>
    </xf>
    <xf numFmtId="0" fontId="20" fillId="4" borderId="32" xfId="1" applyFont="1" applyFill="1" applyBorder="1" applyAlignment="1" applyProtection="1">
      <alignment horizontal="center" vertical="center"/>
      <protection locked="0"/>
    </xf>
    <xf numFmtId="0" fontId="20" fillId="4" borderId="33" xfId="1" applyFont="1" applyFill="1" applyBorder="1" applyAlignment="1" applyProtection="1">
      <alignment horizontal="center" vertical="center"/>
      <protection locked="0"/>
    </xf>
    <xf numFmtId="164" fontId="20" fillId="4" borderId="30" xfId="1" applyNumberFormat="1" applyFont="1" applyFill="1" applyBorder="1" applyAlignment="1" applyProtection="1">
      <alignment horizontal="center" vertical="center"/>
      <protection locked="0"/>
    </xf>
    <xf numFmtId="164" fontId="20" fillId="4" borderId="32" xfId="1" applyNumberFormat="1" applyFont="1" applyFill="1" applyBorder="1" applyAlignment="1" applyProtection="1">
      <alignment horizontal="center" vertical="center"/>
      <protection locked="0"/>
    </xf>
    <xf numFmtId="164" fontId="20" fillId="4" borderId="33" xfId="1" applyNumberFormat="1" applyFont="1" applyFill="1" applyBorder="1" applyAlignment="1" applyProtection="1">
      <alignment horizontal="center" vertical="center"/>
      <protection locked="0"/>
    </xf>
    <xf numFmtId="3" fontId="43" fillId="4" borderId="36" xfId="0" applyNumberFormat="1" applyFont="1" applyFill="1" applyBorder="1" applyAlignment="1">
      <alignment horizontal="right" vertical="center"/>
    </xf>
    <xf numFmtId="3" fontId="19" fillId="4" borderId="44" xfId="0" applyNumberFormat="1" applyFont="1" applyFill="1" applyBorder="1" applyAlignment="1">
      <alignment vertical="center" wrapText="1"/>
    </xf>
    <xf numFmtId="3" fontId="19" fillId="4" borderId="44" xfId="0" applyNumberFormat="1" applyFont="1" applyFill="1" applyBorder="1" applyAlignment="1" applyProtection="1">
      <alignment vertical="center" wrapText="1"/>
      <protection locked="0"/>
    </xf>
    <xf numFmtId="3" fontId="19" fillId="0" borderId="12" xfId="0" applyNumberFormat="1" applyFont="1" applyBorder="1" applyAlignment="1">
      <alignment horizontal="right" vertical="center"/>
    </xf>
    <xf numFmtId="10" fontId="14" fillId="0" borderId="7" xfId="0" applyNumberFormat="1" applyFont="1" applyBorder="1" applyAlignment="1">
      <alignment horizontal="right" vertical="center"/>
    </xf>
    <xf numFmtId="10" fontId="41" fillId="0" borderId="5" xfId="0" applyNumberFormat="1" applyFont="1" applyBorder="1" applyAlignment="1">
      <alignment horizontal="right" vertical="center"/>
    </xf>
    <xf numFmtId="10" fontId="44" fillId="0" borderId="5" xfId="0" applyNumberFormat="1" applyFont="1" applyBorder="1" applyAlignment="1">
      <alignment horizontal="right" vertical="center"/>
    </xf>
    <xf numFmtId="10" fontId="44" fillId="0" borderId="23" xfId="0" applyNumberFormat="1" applyFont="1" applyBorder="1" applyAlignment="1">
      <alignment horizontal="right" vertical="center"/>
    </xf>
    <xf numFmtId="10" fontId="27" fillId="0" borderId="12" xfId="0" applyNumberFormat="1" applyFont="1" applyBorder="1" applyAlignment="1">
      <alignment horizontal="right" vertical="center"/>
    </xf>
    <xf numFmtId="10" fontId="44" fillId="0" borderId="4" xfId="0" applyNumberFormat="1" applyFont="1" applyBorder="1" applyAlignment="1">
      <alignment horizontal="right" vertical="center"/>
    </xf>
    <xf numFmtId="10" fontId="29" fillId="0" borderId="12" xfId="0" applyNumberFormat="1" applyFont="1" applyBorder="1" applyAlignment="1">
      <alignment horizontal="right" vertical="center"/>
    </xf>
    <xf numFmtId="10" fontId="29" fillId="0" borderId="0" xfId="0" applyNumberFormat="1" applyFont="1" applyAlignment="1">
      <alignment horizontal="right" vertical="center"/>
    </xf>
    <xf numFmtId="3" fontId="43" fillId="0" borderId="67" xfId="0" applyNumberFormat="1" applyFont="1" applyBorder="1" applyAlignment="1">
      <alignment horizontal="right"/>
    </xf>
    <xf numFmtId="4" fontId="47" fillId="4" borderId="63" xfId="0" applyNumberFormat="1" applyFont="1" applyFill="1" applyBorder="1" applyAlignment="1">
      <alignment horizontal="right" vertical="center"/>
    </xf>
    <xf numFmtId="4" fontId="47" fillId="4" borderId="35" xfId="0" applyNumberFormat="1" applyFont="1" applyFill="1" applyBorder="1" applyAlignment="1">
      <alignment horizontal="right" vertical="center"/>
    </xf>
    <xf numFmtId="4" fontId="47" fillId="4" borderId="70" xfId="0" applyNumberFormat="1" applyFont="1" applyFill="1" applyBorder="1" applyAlignment="1">
      <alignment horizontal="righ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3" fontId="19" fillId="4" borderId="7" xfId="0" applyNumberFormat="1" applyFont="1" applyFill="1" applyBorder="1" applyAlignment="1" applyProtection="1">
      <alignment horizontal="right" vertical="center" wrapText="1"/>
      <protection locked="0"/>
    </xf>
    <xf numFmtId="3" fontId="19" fillId="4" borderId="5" xfId="0" applyNumberFormat="1" applyFont="1" applyFill="1" applyBorder="1" applyAlignment="1">
      <alignment horizontal="right" vertical="center" wrapText="1"/>
    </xf>
    <xf numFmtId="3" fontId="19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3" fontId="19" fillId="0" borderId="12" xfId="0" applyNumberFormat="1" applyFont="1" applyBorder="1" applyAlignment="1">
      <alignment horizontal="right" vertical="center" wrapText="1"/>
    </xf>
    <xf numFmtId="3" fontId="48" fillId="0" borderId="12" xfId="1" applyNumberFormat="1" applyFont="1" applyBorder="1" applyAlignment="1">
      <alignment horizontal="right" vertical="center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46" fillId="0" borderId="12" xfId="0" applyFont="1" applyBorder="1"/>
    <xf numFmtId="3" fontId="46" fillId="0" borderId="37" xfId="0" applyNumberFormat="1" applyFont="1" applyBorder="1" applyAlignment="1">
      <alignment horizontal="right"/>
    </xf>
    <xf numFmtId="49" fontId="5" fillId="4" borderId="39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Alignment="1">
      <alignment horizontal="center"/>
    </xf>
    <xf numFmtId="0" fontId="49" fillId="6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49" xfId="0" applyFont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/>
    </xf>
    <xf numFmtId="0" fontId="31" fillId="0" borderId="0" xfId="0" applyFont="1" applyAlignment="1" applyProtection="1">
      <alignment horizontal="left" indent="2"/>
      <protection locked="0"/>
    </xf>
    <xf numFmtId="0" fontId="31" fillId="0" borderId="0" xfId="0" applyFont="1" applyAlignment="1">
      <alignment horizontal="left" indent="2"/>
    </xf>
    <xf numFmtId="0" fontId="4" fillId="0" borderId="37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3" borderId="52" xfId="0" applyFont="1" applyFill="1" applyBorder="1" applyAlignment="1">
      <alignment vertical="center" wrapText="1"/>
    </xf>
    <xf numFmtId="0" fontId="21" fillId="3" borderId="53" xfId="0" applyFont="1" applyFill="1" applyBorder="1" applyAlignment="1">
      <alignment vertical="center" wrapText="1"/>
    </xf>
    <xf numFmtId="49" fontId="25" fillId="3" borderId="49" xfId="0" applyNumberFormat="1" applyFont="1" applyFill="1" applyBorder="1" applyAlignment="1">
      <alignment horizontal="center" vertical="center" wrapText="1"/>
    </xf>
    <xf numFmtId="49" fontId="24" fillId="3" borderId="29" xfId="0" applyNumberFormat="1" applyFont="1" applyFill="1" applyBorder="1" applyAlignment="1">
      <alignment horizontal="center" vertical="center" wrapText="1"/>
    </xf>
    <xf numFmtId="0" fontId="19" fillId="3" borderId="49" xfId="0" applyFont="1" applyFill="1" applyBorder="1" applyAlignment="1">
      <alignment horizontal="center" vertical="center" wrapText="1"/>
    </xf>
    <xf numFmtId="0" fontId="19" fillId="3" borderId="4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4" fillId="0" borderId="3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49" fontId="25" fillId="3" borderId="25" xfId="0" applyNumberFormat="1" applyFont="1" applyFill="1" applyBorder="1" applyAlignment="1">
      <alignment horizontal="center" vertical="center" wrapText="1"/>
    </xf>
    <xf numFmtId="49" fontId="24" fillId="3" borderId="28" xfId="0" applyNumberFormat="1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6" fillId="0" borderId="62" xfId="0" applyFont="1" applyBorder="1" applyAlignment="1">
      <alignment horizontal="left" vertical="center" wrapText="1"/>
    </xf>
    <xf numFmtId="0" fontId="46" fillId="0" borderId="64" xfId="0" applyFont="1" applyBorder="1" applyAlignment="1">
      <alignment horizontal="left" vertical="center" wrapText="1"/>
    </xf>
    <xf numFmtId="0" fontId="46" fillId="0" borderId="22" xfId="0" applyFont="1" applyBorder="1" applyAlignment="1">
      <alignment horizontal="left" vertical="center" wrapText="1"/>
    </xf>
    <xf numFmtId="0" fontId="46" fillId="0" borderId="32" xfId="0" applyFont="1" applyBorder="1" applyAlignment="1">
      <alignment horizontal="left" vertical="center" wrapText="1"/>
    </xf>
    <xf numFmtId="0" fontId="46" fillId="0" borderId="68" xfId="0" applyFont="1" applyBorder="1" applyAlignment="1">
      <alignment horizontal="left" vertical="center" wrapText="1"/>
    </xf>
    <xf numFmtId="0" fontId="46" fillId="0" borderId="69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5" fillId="0" borderId="37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5" fillId="0" borderId="54" xfId="0" applyFont="1" applyBorder="1" applyAlignment="1">
      <alignment horizontal="center" vertical="center"/>
    </xf>
    <xf numFmtId="0" fontId="0" fillId="0" borderId="55" xfId="0" applyBorder="1"/>
    <xf numFmtId="0" fontId="19" fillId="0" borderId="54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9" fillId="0" borderId="0" xfId="0" applyFont="1"/>
    <xf numFmtId="0" fontId="14" fillId="0" borderId="0" xfId="0" applyFont="1"/>
    <xf numFmtId="0" fontId="5" fillId="0" borderId="49" xfId="0" applyFont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4" borderId="4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>
      <alignment horizontal="center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Alignment="1">
      <alignment horizontal="left" vertical="center"/>
    </xf>
    <xf numFmtId="0" fontId="36" fillId="0" borderId="0" xfId="1" applyFont="1" applyAlignment="1">
      <alignment horizontal="left"/>
    </xf>
    <xf numFmtId="0" fontId="10" fillId="0" borderId="0" xfId="1" applyFont="1" applyAlignment="1">
      <alignment horizontal="center" vertical="center"/>
    </xf>
    <xf numFmtId="0" fontId="11" fillId="0" borderId="32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0" fillId="0" borderId="64" xfId="1" applyFont="1" applyBorder="1" applyAlignment="1">
      <alignment horizontal="center" vertical="center" wrapText="1"/>
    </xf>
    <xf numFmtId="0" fontId="10" fillId="0" borderId="63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0" fontId="9" fillId="0" borderId="62" xfId="1" applyFont="1" applyBorder="1" applyAlignment="1">
      <alignment horizontal="center" vertical="center" wrapText="1"/>
    </xf>
    <xf numFmtId="0" fontId="9" fillId="0" borderId="64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10" fillId="0" borderId="64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32" xfId="1" applyFont="1" applyBorder="1" applyAlignment="1">
      <alignment horizontal="center" vertical="center" wrapText="1"/>
    </xf>
    <xf numFmtId="0" fontId="31" fillId="0" borderId="28" xfId="0" applyFont="1" applyBorder="1" applyAlignment="1">
      <alignment horizontal="left" indent="3"/>
    </xf>
    <xf numFmtId="0" fontId="10" fillId="0" borderId="65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66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3" fontId="20" fillId="0" borderId="58" xfId="1" applyNumberFormat="1" applyFont="1" applyBorder="1" applyAlignment="1">
      <alignment horizontal="right" vertical="center"/>
    </xf>
    <xf numFmtId="3" fontId="20" fillId="0" borderId="59" xfId="1" applyNumberFormat="1" applyFont="1" applyBorder="1" applyAlignment="1">
      <alignment horizontal="right" vertical="center"/>
    </xf>
    <xf numFmtId="3" fontId="20" fillId="0" borderId="60" xfId="1" applyNumberFormat="1" applyFont="1" applyBorder="1" applyAlignment="1">
      <alignment horizontal="right" vertical="center"/>
    </xf>
    <xf numFmtId="3" fontId="20" fillId="0" borderId="61" xfId="1" applyNumberFormat="1" applyFont="1" applyBorder="1" applyAlignment="1">
      <alignment horizontal="right" vertical="center"/>
    </xf>
    <xf numFmtId="0" fontId="7" fillId="0" borderId="0" xfId="1" applyAlignment="1" applyProtection="1">
      <alignment horizontal="center"/>
      <protection locked="0"/>
    </xf>
    <xf numFmtId="0" fontId="9" fillId="0" borderId="63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0" fontId="8" fillId="0" borderId="36" xfId="1" applyFont="1" applyBorder="1" applyAlignment="1">
      <alignment horizontal="left" vertical="center"/>
    </xf>
    <xf numFmtId="0" fontId="48" fillId="0" borderId="37" xfId="1" applyFont="1" applyBorder="1" applyAlignment="1">
      <alignment horizontal="left" vertical="center"/>
    </xf>
    <xf numFmtId="0" fontId="48" fillId="0" borderId="24" xfId="1" applyFont="1" applyBorder="1" applyAlignment="1">
      <alignment horizontal="left" vertical="center"/>
    </xf>
    <xf numFmtId="0" fontId="48" fillId="0" borderId="36" xfId="1" applyFont="1" applyBorder="1" applyAlignment="1">
      <alignment horizontal="left" vertical="center"/>
    </xf>
    <xf numFmtId="3" fontId="8" fillId="0" borderId="24" xfId="1" applyNumberFormat="1" applyFont="1" applyBorder="1" applyAlignment="1">
      <alignment horizontal="left" vertical="center"/>
    </xf>
    <xf numFmtId="3" fontId="17" fillId="0" borderId="60" xfId="1" applyNumberFormat="1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3" fontId="20" fillId="0" borderId="25" xfId="1" applyNumberFormat="1" applyFont="1" applyBorder="1" applyAlignment="1">
      <alignment horizontal="right" vertical="center"/>
    </xf>
    <xf numFmtId="3" fontId="20" fillId="0" borderId="28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3" fontId="9" fillId="0" borderId="56" xfId="1" applyNumberFormat="1" applyFont="1" applyBorder="1" applyAlignment="1">
      <alignment horizontal="center" vertical="center" wrapText="1"/>
    </xf>
    <xf numFmtId="3" fontId="7" fillId="0" borderId="57" xfId="1" applyNumberFormat="1" applyBorder="1"/>
  </cellXfs>
  <cellStyles count="3">
    <cellStyle name="normální" xfId="0" builtinId="0"/>
    <cellStyle name="normální_3. Odpisový plán - příloha" xfId="1"/>
    <cellStyle name="normální_směrnice 10-tabulk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F52"/>
  <sheetViews>
    <sheetView topLeftCell="A28" zoomScaleNormal="100" workbookViewId="0">
      <selection activeCell="B53" sqref="B53"/>
    </sheetView>
  </sheetViews>
  <sheetFormatPr defaultRowHeight="12.75"/>
  <cols>
    <col min="1" max="1" width="17.7109375" customWidth="1"/>
    <col min="2" max="2" width="58.42578125" customWidth="1"/>
    <col min="3" max="3" width="3.7109375" customWidth="1"/>
    <col min="4" max="5" width="9.7109375" customWidth="1"/>
  </cols>
  <sheetData>
    <row r="11" spans="1:6" ht="18">
      <c r="A11" s="250" t="s">
        <v>88</v>
      </c>
      <c r="B11" s="250"/>
      <c r="C11" s="88"/>
      <c r="D11" s="88"/>
    </row>
    <row r="12" spans="1:6">
      <c r="A12" s="7"/>
    </row>
    <row r="13" spans="1:6">
      <c r="A13" s="7"/>
    </row>
    <row r="14" spans="1:6" ht="26.25" customHeight="1">
      <c r="A14" s="101" t="s">
        <v>75</v>
      </c>
      <c r="B14" s="102" t="s">
        <v>135</v>
      </c>
      <c r="C14" s="62"/>
      <c r="D14" s="62"/>
      <c r="E14" s="6"/>
      <c r="F14" s="6"/>
    </row>
    <row r="15" spans="1:6">
      <c r="A15" s="63" t="s">
        <v>31</v>
      </c>
      <c r="B15" s="64" t="s">
        <v>136</v>
      </c>
      <c r="C15" s="63"/>
      <c r="D15" s="63"/>
      <c r="E15" s="6"/>
      <c r="F15" s="6"/>
    </row>
    <row r="16" spans="1:6">
      <c r="A16" s="7"/>
    </row>
    <row r="17" spans="1:3">
      <c r="A17" s="7"/>
    </row>
    <row r="18" spans="1:3">
      <c r="A18" s="7"/>
    </row>
    <row r="19" spans="1:3">
      <c r="A19" s="7"/>
    </row>
    <row r="20" spans="1:3">
      <c r="A20" s="7"/>
    </row>
    <row r="21" spans="1:3">
      <c r="A21" s="7"/>
    </row>
    <row r="22" spans="1:3">
      <c r="A22" s="7"/>
    </row>
    <row r="23" spans="1:3" ht="20.25">
      <c r="A23" s="251" t="s">
        <v>111</v>
      </c>
      <c r="B23" s="251"/>
    </row>
    <row r="24" spans="1:3">
      <c r="A24" s="244"/>
    </row>
    <row r="25" spans="1:3" ht="20.25">
      <c r="A25" s="252" t="s">
        <v>105</v>
      </c>
      <c r="B25" s="253"/>
    </row>
    <row r="26" spans="1:3">
      <c r="A26" s="244"/>
      <c r="B26" s="245" t="s">
        <v>106</v>
      </c>
    </row>
    <row r="27" spans="1:3">
      <c r="A27" s="244"/>
      <c r="B27" s="245" t="s">
        <v>107</v>
      </c>
    </row>
    <row r="28" spans="1:3">
      <c r="A28" s="244"/>
      <c r="B28" s="246" t="s">
        <v>108</v>
      </c>
    </row>
    <row r="29" spans="1:3" ht="12.75" customHeight="1">
      <c r="A29" s="244"/>
      <c r="B29" s="246"/>
      <c r="C29" s="122"/>
    </row>
    <row r="30" spans="1:3" ht="20.25">
      <c r="A30" s="252" t="s">
        <v>109</v>
      </c>
      <c r="B30" s="252"/>
    </row>
    <row r="31" spans="1:3">
      <c r="A31" s="244"/>
      <c r="B31" t="s">
        <v>80</v>
      </c>
    </row>
    <row r="32" spans="1:3" ht="20.25">
      <c r="A32" s="252" t="s">
        <v>110</v>
      </c>
      <c r="B32" s="252"/>
    </row>
    <row r="37" spans="1:4">
      <c r="B37" s="86"/>
    </row>
    <row r="38" spans="1:4">
      <c r="B38" s="87"/>
    </row>
    <row r="39" spans="1:4">
      <c r="B39" s="86"/>
    </row>
    <row r="40" spans="1:4">
      <c r="B40" s="86"/>
    </row>
    <row r="41" spans="1:4">
      <c r="B41" s="86"/>
    </row>
    <row r="42" spans="1:4">
      <c r="B42" s="86"/>
    </row>
    <row r="43" spans="1:4">
      <c r="A43" t="s">
        <v>85</v>
      </c>
      <c r="B43" s="96" t="s">
        <v>137</v>
      </c>
    </row>
    <row r="44" spans="1:4">
      <c r="A44" t="s">
        <v>86</v>
      </c>
      <c r="B44" s="97">
        <v>45178</v>
      </c>
    </row>
    <row r="45" spans="1:4">
      <c r="B45" s="86"/>
    </row>
    <row r="46" spans="1:4">
      <c r="B46" s="86"/>
    </row>
    <row r="47" spans="1:4">
      <c r="B47" s="86"/>
    </row>
    <row r="48" spans="1:4">
      <c r="B48" s="86"/>
      <c r="C48" s="1"/>
      <c r="D48" s="1"/>
    </row>
    <row r="49" spans="1:2">
      <c r="B49" s="86"/>
    </row>
    <row r="50" spans="1:2">
      <c r="A50" t="s">
        <v>80</v>
      </c>
      <c r="B50" s="86"/>
    </row>
    <row r="51" spans="1:2">
      <c r="A51" t="s">
        <v>87</v>
      </c>
      <c r="B51" s="96" t="s">
        <v>138</v>
      </c>
    </row>
    <row r="52" spans="1:2">
      <c r="A52" t="s">
        <v>86</v>
      </c>
      <c r="B52" s="97">
        <f>B44</f>
        <v>45178</v>
      </c>
    </row>
  </sheetData>
  <mergeCells count="5">
    <mergeCell ref="A11:B11"/>
    <mergeCell ref="A23:B23"/>
    <mergeCell ref="A25:B25"/>
    <mergeCell ref="A30:B30"/>
    <mergeCell ref="A32:B32"/>
  </mergeCells>
  <phoneticPr fontId="2" type="noConversion"/>
  <pageMargins left="1.1811023622047245" right="1.1811023622047245" top="0.39370078740157483" bottom="1.3779527559055118" header="0.51181102362204722" footer="0.905511811023622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zoomScaleNormal="100" workbookViewId="0">
      <selection activeCell="B35" sqref="B35"/>
    </sheetView>
  </sheetViews>
  <sheetFormatPr defaultRowHeight="12.75"/>
  <cols>
    <col min="1" max="1" width="15" customWidth="1"/>
    <col min="2" max="2" width="55.140625" customWidth="1"/>
    <col min="3" max="4" width="11.28515625" customWidth="1"/>
  </cols>
  <sheetData>
    <row r="1" spans="1:4">
      <c r="A1" s="254" t="s">
        <v>115</v>
      </c>
      <c r="B1" s="254"/>
      <c r="C1" s="254"/>
      <c r="D1" s="254"/>
    </row>
    <row r="2" spans="1:4">
      <c r="A2" s="7"/>
      <c r="B2" s="7"/>
      <c r="C2" s="10"/>
    </row>
    <row r="3" spans="1:4">
      <c r="A3" s="81" t="s">
        <v>79</v>
      </c>
      <c r="B3" s="259" t="str">
        <f>ÚVOD!B14</f>
        <v>MŠ "Pohádka", Liberec, Strakonická 211/12, p. o.</v>
      </c>
      <c r="C3" s="260"/>
    </row>
    <row r="4" spans="1:4" ht="13.5" thickBot="1">
      <c r="B4" s="11"/>
    </row>
    <row r="5" spans="1:4" ht="31.5" customHeight="1" thickBot="1">
      <c r="A5" s="71" t="s">
        <v>32</v>
      </c>
      <c r="B5" s="73" t="s">
        <v>33</v>
      </c>
      <c r="C5" s="79" t="s">
        <v>34</v>
      </c>
      <c r="D5" s="255" t="s">
        <v>103</v>
      </c>
    </row>
    <row r="6" spans="1:4" ht="31.5" customHeight="1" thickBot="1">
      <c r="A6" s="12">
        <v>1</v>
      </c>
      <c r="B6" s="74" t="s">
        <v>35</v>
      </c>
      <c r="C6" s="149">
        <v>96</v>
      </c>
      <c r="D6" s="256"/>
    </row>
    <row r="7" spans="1:4" ht="31.5" customHeight="1" thickBot="1">
      <c r="A7" s="13">
        <v>2</v>
      </c>
      <c r="B7" s="72" t="s">
        <v>36</v>
      </c>
      <c r="C7" s="142">
        <v>6510</v>
      </c>
      <c r="D7" s="257"/>
    </row>
    <row r="8" spans="1:4" ht="31.5" customHeight="1" thickBot="1">
      <c r="A8" s="14">
        <v>3</v>
      </c>
      <c r="B8" s="75" t="s">
        <v>37</v>
      </c>
      <c r="C8" s="141">
        <f>SUM(C6*C7)</f>
        <v>624960</v>
      </c>
      <c r="D8" s="220">
        <v>691600</v>
      </c>
    </row>
    <row r="9" spans="1:4" ht="29.25" customHeight="1" thickBot="1">
      <c r="A9" s="76"/>
      <c r="B9" s="77"/>
      <c r="C9" s="78"/>
      <c r="D9" s="80"/>
    </row>
    <row r="10" spans="1:4" ht="13.5" customHeight="1">
      <c r="A10" s="15"/>
      <c r="B10" s="16" t="s">
        <v>38</v>
      </c>
      <c r="C10" s="144"/>
      <c r="D10" s="80"/>
    </row>
    <row r="11" spans="1:4">
      <c r="A11" s="17">
        <v>4</v>
      </c>
      <c r="B11" s="18" t="s">
        <v>76</v>
      </c>
      <c r="C11" s="145">
        <v>7280</v>
      </c>
      <c r="D11" s="143"/>
    </row>
    <row r="12" spans="1:4">
      <c r="A12" s="263">
        <v>5</v>
      </c>
      <c r="B12" s="19" t="s">
        <v>77</v>
      </c>
      <c r="C12" s="146">
        <v>40</v>
      </c>
      <c r="D12" s="143"/>
    </row>
    <row r="13" spans="1:4">
      <c r="A13" s="264"/>
      <c r="B13" s="53" t="s">
        <v>98</v>
      </c>
      <c r="C13" s="147">
        <v>3</v>
      </c>
      <c r="D13" s="143"/>
    </row>
    <row r="14" spans="1:4" ht="13.5" thickBot="1">
      <c r="A14" s="20">
        <v>6</v>
      </c>
      <c r="B14" s="21" t="s">
        <v>39</v>
      </c>
      <c r="C14" s="148">
        <f>IFERROR(SUM(C11*(C6-C12)),"doplň data")</f>
        <v>407680</v>
      </c>
      <c r="D14" s="143"/>
    </row>
    <row r="15" spans="1:4" ht="13.5" thickBot="1">
      <c r="A15" s="56"/>
      <c r="C15" s="108"/>
      <c r="D15" s="80"/>
    </row>
    <row r="16" spans="1:4" ht="13.5" thickBot="1">
      <c r="A16" s="107"/>
      <c r="B16" s="247" t="s">
        <v>40</v>
      </c>
      <c r="C16" s="248">
        <f>IFERROR(SUM(C8-C14),"doplň data")</f>
        <v>217280</v>
      </c>
      <c r="D16" s="232">
        <f>IF(D8=0,"",SUM(D8-C14))</f>
        <v>283920</v>
      </c>
    </row>
    <row r="17" spans="1:4" ht="13.5" thickBot="1">
      <c r="A17" s="2"/>
      <c r="C17" s="22"/>
      <c r="D17" s="80"/>
    </row>
    <row r="18" spans="1:4" ht="13.5" thickBot="1">
      <c r="A18" s="261" t="s">
        <v>112</v>
      </c>
      <c r="B18" s="262"/>
      <c r="C18" s="139"/>
      <c r="D18" s="80"/>
    </row>
    <row r="19" spans="1:4" ht="13.5" thickBot="1">
      <c r="A19" s="261" t="s">
        <v>113</v>
      </c>
      <c r="B19" s="262"/>
      <c r="C19" s="140"/>
      <c r="D19" s="80"/>
    </row>
    <row r="20" spans="1:4" ht="14.25">
      <c r="A20" s="23"/>
      <c r="C20" s="22"/>
    </row>
    <row r="21" spans="1:4" ht="14.25">
      <c r="A21" s="23"/>
      <c r="C21" s="22"/>
    </row>
    <row r="22" spans="1:4">
      <c r="A22" s="258" t="s">
        <v>114</v>
      </c>
      <c r="B22" s="258"/>
      <c r="C22" s="258"/>
    </row>
    <row r="23" spans="1:4">
      <c r="A23" s="24" t="s">
        <v>41</v>
      </c>
      <c r="B23" s="25"/>
      <c r="C23" s="26"/>
    </row>
    <row r="24" spans="1:4">
      <c r="A24" s="27" t="s">
        <v>127</v>
      </c>
      <c r="B24" s="28"/>
      <c r="C24" s="29"/>
    </row>
    <row r="25" spans="1:4">
      <c r="A25" s="27" t="s">
        <v>128</v>
      </c>
      <c r="B25" s="28"/>
      <c r="C25" s="29"/>
    </row>
    <row r="26" spans="1:4">
      <c r="A26" s="27"/>
      <c r="B26" s="52" t="s">
        <v>69</v>
      </c>
      <c r="C26" s="29"/>
    </row>
    <row r="27" spans="1:4">
      <c r="A27" s="27" t="s">
        <v>129</v>
      </c>
      <c r="B27" s="28"/>
      <c r="C27" s="29"/>
    </row>
    <row r="28" spans="1:4">
      <c r="A28" s="27"/>
      <c r="B28" s="52" t="s">
        <v>70</v>
      </c>
      <c r="C28" s="29"/>
    </row>
    <row r="29" spans="1:4">
      <c r="A29" s="27" t="s">
        <v>130</v>
      </c>
      <c r="B29" s="28"/>
      <c r="C29" s="29"/>
    </row>
    <row r="30" spans="1:4">
      <c r="A30" s="27"/>
      <c r="B30" s="52" t="s">
        <v>71</v>
      </c>
      <c r="C30" s="29"/>
    </row>
    <row r="31" spans="1:4">
      <c r="A31" s="27" t="s">
        <v>131</v>
      </c>
      <c r="B31" s="28"/>
      <c r="C31" s="29"/>
    </row>
    <row r="32" spans="1:4">
      <c r="A32" s="27"/>
      <c r="B32" s="52" t="s">
        <v>72</v>
      </c>
      <c r="C32" s="29"/>
    </row>
    <row r="33" spans="1:4">
      <c r="A33" s="24" t="s">
        <v>42</v>
      </c>
      <c r="B33" s="25"/>
      <c r="C33" s="26"/>
    </row>
    <row r="34" spans="1:4">
      <c r="A34" s="27" t="s">
        <v>132</v>
      </c>
      <c r="B34" s="28"/>
      <c r="C34" s="29"/>
    </row>
    <row r="35" spans="1:4">
      <c r="A35" s="27" t="s">
        <v>133</v>
      </c>
      <c r="B35" s="28"/>
      <c r="C35" s="29"/>
    </row>
    <row r="36" spans="1:4">
      <c r="A36" s="27"/>
      <c r="B36" s="50" t="s">
        <v>73</v>
      </c>
      <c r="C36" s="29"/>
    </row>
    <row r="37" spans="1:4">
      <c r="A37" s="27" t="s">
        <v>134</v>
      </c>
      <c r="B37" s="28"/>
      <c r="C37" s="29"/>
    </row>
    <row r="38" spans="1:4">
      <c r="A38" s="30"/>
      <c r="B38" s="51" t="s">
        <v>74</v>
      </c>
      <c r="C38" s="31"/>
    </row>
    <row r="39" spans="1:4">
      <c r="A39" s="32"/>
      <c r="B39" s="32"/>
      <c r="C39" s="32"/>
    </row>
    <row r="40" spans="1:4">
      <c r="A40" s="32"/>
      <c r="B40" s="32"/>
      <c r="C40" s="32"/>
    </row>
    <row r="41" spans="1:4">
      <c r="A41" s="33" t="s">
        <v>59</v>
      </c>
      <c r="B41" s="33" t="str">
        <f>ÚVOD!B43</f>
        <v>Ing. Veronika Klozová</v>
      </c>
      <c r="C41" s="33" t="s">
        <v>2</v>
      </c>
      <c r="D41" s="34">
        <f>ÚVOD!B44</f>
        <v>45178</v>
      </c>
    </row>
    <row r="42" spans="1:4">
      <c r="A42" s="33"/>
      <c r="B42" s="33"/>
      <c r="C42" s="33"/>
    </row>
    <row r="43" spans="1:4">
      <c r="A43" s="33" t="s">
        <v>60</v>
      </c>
      <c r="B43" s="33" t="str">
        <f>ÚVOD!B51</f>
        <v>Jana Najmanová</v>
      </c>
      <c r="C43" s="33" t="s">
        <v>29</v>
      </c>
      <c r="D43" s="34">
        <f>ÚVOD!B52</f>
        <v>45178</v>
      </c>
    </row>
    <row r="44" spans="1:4">
      <c r="A44" s="33"/>
      <c r="B44" s="33"/>
      <c r="C44" s="33"/>
    </row>
  </sheetData>
  <mergeCells count="7">
    <mergeCell ref="A1:D1"/>
    <mergeCell ref="D5:D7"/>
    <mergeCell ref="A22:C22"/>
    <mergeCell ref="B3:C3"/>
    <mergeCell ref="A18:B18"/>
    <mergeCell ref="A19:B19"/>
    <mergeCell ref="A12:A13"/>
  </mergeCells>
  <phoneticPr fontId="3" type="noConversion"/>
  <pageMargins left="0.59055118110236227" right="0.39370078740157483" top="0.51181102362204722" bottom="0.5511811023622047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zoomScaleNormal="100" workbookViewId="0">
      <selection activeCell="C11" sqref="C11"/>
    </sheetView>
  </sheetViews>
  <sheetFormatPr defaultRowHeight="12.75"/>
  <cols>
    <col min="1" max="1" width="15.42578125" customWidth="1"/>
    <col min="2" max="2" width="40.28515625" customWidth="1"/>
    <col min="3" max="3" width="16.140625" customWidth="1"/>
    <col min="4" max="4" width="16.7109375" customWidth="1"/>
    <col min="5" max="5" width="16.5703125" customWidth="1"/>
    <col min="6" max="6" width="11.28515625" customWidth="1"/>
  </cols>
  <sheetData>
    <row r="1" spans="1:6">
      <c r="A1" s="254" t="s">
        <v>116</v>
      </c>
      <c r="B1" s="254"/>
      <c r="C1" s="254"/>
      <c r="D1" s="254"/>
      <c r="E1" s="254"/>
      <c r="F1" s="254"/>
    </row>
    <row r="2" spans="1:6">
      <c r="A2" s="49"/>
    </row>
    <row r="3" spans="1:6">
      <c r="A3" s="58" t="str">
        <f>ÚVOD!A14:D14</f>
        <v xml:space="preserve">název organizace:                                                                                                                                            </v>
      </c>
      <c r="B3" s="59" t="str">
        <f>ÚVOD!B14</f>
        <v>MŠ "Pohádka", Liberec, Strakonická 211/12, p. o.</v>
      </c>
    </row>
    <row r="4" spans="1:6" ht="13.5" thickBot="1">
      <c r="A4" s="7"/>
      <c r="B4" s="11"/>
      <c r="F4" s="103" t="s">
        <v>43</v>
      </c>
    </row>
    <row r="5" spans="1:6" ht="12.75" customHeight="1">
      <c r="A5" s="277" t="s">
        <v>32</v>
      </c>
      <c r="B5" s="265" t="s">
        <v>44</v>
      </c>
      <c r="C5" s="267" t="s">
        <v>119</v>
      </c>
      <c r="D5" s="267" t="s">
        <v>118</v>
      </c>
      <c r="E5" s="275" t="s">
        <v>117</v>
      </c>
      <c r="F5" s="269" t="s">
        <v>120</v>
      </c>
    </row>
    <row r="6" spans="1:6" ht="13.5" thickBot="1">
      <c r="A6" s="278"/>
      <c r="B6" s="266"/>
      <c r="C6" s="268"/>
      <c r="D6" s="268"/>
      <c r="E6" s="276"/>
      <c r="F6" s="270"/>
    </row>
    <row r="7" spans="1:6" ht="25.5" customHeight="1">
      <c r="A7" s="35">
        <v>1</v>
      </c>
      <c r="B7" s="104" t="s">
        <v>45</v>
      </c>
      <c r="C7" s="153">
        <v>118488</v>
      </c>
      <c r="D7" s="153"/>
      <c r="E7" s="154"/>
      <c r="F7" s="224" t="str">
        <f t="shared" ref="F7:F17" si="0">IFERROR(E7/D7,"doplň data")</f>
        <v>doplň data</v>
      </c>
    </row>
    <row r="8" spans="1:6" s="167" customFormat="1" ht="24" customHeight="1">
      <c r="A8" s="163">
        <v>2</v>
      </c>
      <c r="B8" s="164" t="s">
        <v>46</v>
      </c>
      <c r="C8" s="165"/>
      <c r="D8" s="165"/>
      <c r="E8" s="166"/>
      <c r="F8" s="225" t="str">
        <f t="shared" si="0"/>
        <v>doplň data</v>
      </c>
    </row>
    <row r="9" spans="1:6" s="167" customFormat="1" ht="24" customHeight="1">
      <c r="A9" s="163">
        <v>3</v>
      </c>
      <c r="B9" s="164" t="s">
        <v>47</v>
      </c>
      <c r="C9" s="165"/>
      <c r="D9" s="165"/>
      <c r="E9" s="166"/>
      <c r="F9" s="225" t="str">
        <f t="shared" si="0"/>
        <v>doplň data</v>
      </c>
    </row>
    <row r="10" spans="1:6" ht="24" customHeight="1">
      <c r="A10" s="36">
        <v>4</v>
      </c>
      <c r="B10" s="105" t="s">
        <v>48</v>
      </c>
      <c r="C10" s="155">
        <v>106736</v>
      </c>
      <c r="D10" s="155"/>
      <c r="E10" s="155"/>
      <c r="F10" s="226" t="str">
        <f t="shared" si="0"/>
        <v>doplň data</v>
      </c>
    </row>
    <row r="11" spans="1:6" ht="24" customHeight="1">
      <c r="A11" s="36">
        <v>5</v>
      </c>
      <c r="B11" s="105" t="s">
        <v>49</v>
      </c>
      <c r="C11" s="156">
        <v>194603.35</v>
      </c>
      <c r="D11" s="156"/>
      <c r="E11" s="157"/>
      <c r="F11" s="226" t="str">
        <f t="shared" si="0"/>
        <v>doplň data</v>
      </c>
    </row>
    <row r="12" spans="1:6" ht="24" customHeight="1" thickBot="1">
      <c r="A12" s="36">
        <v>6</v>
      </c>
      <c r="B12" s="105" t="s">
        <v>50</v>
      </c>
      <c r="C12" s="156"/>
      <c r="D12" s="156"/>
      <c r="E12" s="157"/>
      <c r="F12" s="227" t="str">
        <f t="shared" si="0"/>
        <v>doplň data</v>
      </c>
    </row>
    <row r="13" spans="1:6" ht="24" customHeight="1" thickBot="1">
      <c r="A13" s="273" t="s">
        <v>51</v>
      </c>
      <c r="B13" s="274"/>
      <c r="C13" s="158">
        <f>SUM(C7,C10,C11,C12)</f>
        <v>419827.35</v>
      </c>
      <c r="D13" s="158">
        <f t="shared" ref="D13:E13" si="1">SUM(D7,D10,D11,D12)</f>
        <v>0</v>
      </c>
      <c r="E13" s="158">
        <f t="shared" si="1"/>
        <v>0</v>
      </c>
      <c r="F13" s="228" t="str">
        <f t="shared" si="0"/>
        <v>doplň data</v>
      </c>
    </row>
    <row r="14" spans="1:6" ht="24" customHeight="1">
      <c r="A14" s="36">
        <v>7</v>
      </c>
      <c r="B14" s="106" t="s">
        <v>52</v>
      </c>
      <c r="C14" s="159"/>
      <c r="D14" s="159"/>
      <c r="E14" s="160"/>
      <c r="F14" s="229" t="str">
        <f t="shared" si="0"/>
        <v>doplň data</v>
      </c>
    </row>
    <row r="15" spans="1:6" ht="24" customHeight="1" thickBot="1">
      <c r="A15" s="36">
        <v>8</v>
      </c>
      <c r="B15" s="161" t="s">
        <v>57</v>
      </c>
      <c r="C15" s="156"/>
      <c r="D15" s="156"/>
      <c r="E15" s="157"/>
      <c r="F15" s="227" t="str">
        <f t="shared" si="0"/>
        <v>doplň data</v>
      </c>
    </row>
    <row r="16" spans="1:6" ht="24" customHeight="1" thickBot="1">
      <c r="A16" s="273" t="s">
        <v>51</v>
      </c>
      <c r="B16" s="274"/>
      <c r="C16" s="158">
        <f>SUM(C14:C15)</f>
        <v>0</v>
      </c>
      <c r="D16" s="158">
        <f t="shared" ref="D16:E16" si="2">SUM(D14:D15)</f>
        <v>0</v>
      </c>
      <c r="E16" s="158">
        <f t="shared" si="2"/>
        <v>0</v>
      </c>
      <c r="F16" s="228" t="str">
        <f t="shared" si="0"/>
        <v>doplň data</v>
      </c>
    </row>
    <row r="17" spans="1:6" ht="24" customHeight="1" thickBot="1">
      <c r="A17" s="273" t="s">
        <v>53</v>
      </c>
      <c r="B17" s="274"/>
      <c r="C17" s="162">
        <f>SUM(C13,C16)</f>
        <v>419827.35</v>
      </c>
      <c r="D17" s="162">
        <f t="shared" ref="D17:E17" si="3">SUM(D13,D16)</f>
        <v>0</v>
      </c>
      <c r="E17" s="162">
        <f t="shared" si="3"/>
        <v>0</v>
      </c>
      <c r="F17" s="230" t="str">
        <f t="shared" si="0"/>
        <v>doplň data</v>
      </c>
    </row>
    <row r="18" spans="1:6" ht="13.5" thickBot="1"/>
    <row r="19" spans="1:6">
      <c r="B19" s="279" t="s">
        <v>99</v>
      </c>
      <c r="C19" s="280"/>
      <c r="D19" s="280"/>
      <c r="E19" s="233">
        <f>+E12</f>
        <v>0</v>
      </c>
      <c r="F19" s="231"/>
    </row>
    <row r="20" spans="1:6">
      <c r="B20" s="281" t="s">
        <v>100</v>
      </c>
      <c r="C20" s="282"/>
      <c r="D20" s="282"/>
      <c r="E20" s="234">
        <f>+E10</f>
        <v>0</v>
      </c>
      <c r="F20" s="231"/>
    </row>
    <row r="21" spans="1:6">
      <c r="B21" s="281" t="s">
        <v>101</v>
      </c>
      <c r="C21" s="282"/>
      <c r="D21" s="282"/>
      <c r="E21" s="234">
        <f>+E7</f>
        <v>0</v>
      </c>
      <c r="F21" s="231"/>
    </row>
    <row r="22" spans="1:6">
      <c r="B22" s="281" t="s">
        <v>102</v>
      </c>
      <c r="C22" s="282"/>
      <c r="D22" s="282"/>
      <c r="E22" s="234">
        <f>+E11</f>
        <v>0</v>
      </c>
      <c r="F22" s="231"/>
    </row>
    <row r="23" spans="1:6" ht="13.5" thickBot="1">
      <c r="B23" s="283" t="s">
        <v>104</v>
      </c>
      <c r="C23" s="284"/>
      <c r="D23" s="284"/>
      <c r="E23" s="235">
        <v>0</v>
      </c>
      <c r="F23" s="231"/>
    </row>
    <row r="25" spans="1:6" ht="12.75" customHeight="1">
      <c r="A25" t="s">
        <v>54</v>
      </c>
      <c r="B25" s="271" t="s">
        <v>55</v>
      </c>
      <c r="C25" s="272"/>
      <c r="D25" s="272"/>
      <c r="E25" s="272"/>
      <c r="F25" s="272"/>
    </row>
    <row r="26" spans="1:6">
      <c r="B26" s="37"/>
    </row>
    <row r="27" spans="1:6">
      <c r="A27" s="33" t="s">
        <v>58</v>
      </c>
      <c r="B27" s="33" t="str">
        <f>ÚVOD!B43</f>
        <v>Ing. Veronika Klozová</v>
      </c>
      <c r="C27" s="33"/>
      <c r="D27" s="89" t="s">
        <v>56</v>
      </c>
      <c r="E27" s="98">
        <f>ÚVOD!B44</f>
        <v>45178</v>
      </c>
    </row>
    <row r="28" spans="1:6">
      <c r="A28" s="33"/>
      <c r="B28" s="33"/>
      <c r="C28" s="33"/>
      <c r="D28" s="89"/>
      <c r="E28" s="33"/>
    </row>
    <row r="29" spans="1:6">
      <c r="A29" s="33" t="s">
        <v>30</v>
      </c>
      <c r="B29" s="33" t="str">
        <f>ÚVOD!B51</f>
        <v>Jana Najmanová</v>
      </c>
      <c r="C29" s="33"/>
      <c r="D29" s="89" t="s">
        <v>56</v>
      </c>
      <c r="E29" s="98">
        <f>ÚVOD!B52</f>
        <v>45178</v>
      </c>
    </row>
    <row r="30" spans="1:6">
      <c r="A30" s="33"/>
      <c r="B30" s="33"/>
      <c r="C30" s="33"/>
      <c r="D30" s="33"/>
      <c r="E30" s="1"/>
    </row>
    <row r="31" spans="1:6">
      <c r="B31" s="1"/>
      <c r="C31" s="1"/>
      <c r="D31" s="1"/>
      <c r="E31" s="1"/>
    </row>
    <row r="32" spans="1:6">
      <c r="B32" s="1"/>
      <c r="C32" s="1"/>
      <c r="D32" s="1"/>
      <c r="E32" s="1"/>
    </row>
    <row r="33" spans="1:2">
      <c r="A33" s="1"/>
    </row>
    <row r="34" spans="1:2">
      <c r="A34" s="1"/>
      <c r="B34" s="1"/>
    </row>
  </sheetData>
  <mergeCells count="16">
    <mergeCell ref="B5:B6"/>
    <mergeCell ref="C5:C6"/>
    <mergeCell ref="F5:F6"/>
    <mergeCell ref="B25:F25"/>
    <mergeCell ref="A1:F1"/>
    <mergeCell ref="A16:B16"/>
    <mergeCell ref="A17:B17"/>
    <mergeCell ref="A13:B13"/>
    <mergeCell ref="E5:E6"/>
    <mergeCell ref="D5:D6"/>
    <mergeCell ref="A5:A6"/>
    <mergeCell ref="B19:D19"/>
    <mergeCell ref="B20:D20"/>
    <mergeCell ref="B21:D21"/>
    <mergeCell ref="B22:D22"/>
    <mergeCell ref="B23:D23"/>
  </mergeCells>
  <phoneticPr fontId="0" type="noConversion"/>
  <printOptions horizontalCentered="1"/>
  <pageMargins left="0.23" right="0.78740157480314965" top="0.65" bottom="0.98425196850393704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7"/>
  <sheetViews>
    <sheetView topLeftCell="A4" workbookViewId="0">
      <selection activeCell="L34" sqref="L34"/>
    </sheetView>
  </sheetViews>
  <sheetFormatPr defaultRowHeight="12.75"/>
  <cols>
    <col min="1" max="1" width="10.28515625" customWidth="1"/>
    <col min="2" max="2" width="41.140625" customWidth="1"/>
    <col min="3" max="4" width="18.28515625" customWidth="1"/>
  </cols>
  <sheetData>
    <row r="1" spans="1:4">
      <c r="A1" s="254" t="s">
        <v>123</v>
      </c>
      <c r="B1" s="254"/>
      <c r="C1" s="254"/>
      <c r="D1" s="254"/>
    </row>
    <row r="2" spans="1:4">
      <c r="A2" s="298" t="s">
        <v>89</v>
      </c>
      <c r="B2" s="299"/>
      <c r="C2" s="9"/>
      <c r="D2" s="9"/>
    </row>
    <row r="3" spans="1:4" ht="36">
      <c r="A3" s="90" t="str">
        <f>ÚVOD!A14:D14</f>
        <v xml:space="preserve">název organizace:                                                                                                                                            </v>
      </c>
      <c r="B3" s="304" t="str">
        <f>ÚVOD!B14</f>
        <v>MŠ "Pohádka", Liberec, Strakonická 211/12, p. o.</v>
      </c>
      <c r="C3" s="304"/>
      <c r="D3" s="304"/>
    </row>
    <row r="4" spans="1:4" ht="14.25" customHeight="1" thickBot="1">
      <c r="B4" s="2" t="s">
        <v>61</v>
      </c>
      <c r="C4" s="11"/>
    </row>
    <row r="5" spans="1:4" ht="21" customHeight="1" thickBot="1">
      <c r="A5" s="290" t="s">
        <v>0</v>
      </c>
      <c r="B5" s="300" t="s">
        <v>24</v>
      </c>
      <c r="C5" s="302" t="s">
        <v>121</v>
      </c>
      <c r="D5" s="303"/>
    </row>
    <row r="6" spans="1:4" ht="23.25" thickBot="1">
      <c r="A6" s="291"/>
      <c r="B6" s="301"/>
      <c r="C6" s="38" t="s">
        <v>91</v>
      </c>
      <c r="D6" s="38" t="s">
        <v>62</v>
      </c>
    </row>
    <row r="7" spans="1:4">
      <c r="A7" s="236">
        <v>1</v>
      </c>
      <c r="B7" s="249" t="s">
        <v>140</v>
      </c>
      <c r="C7" s="150" t="s">
        <v>141</v>
      </c>
      <c r="D7" s="150"/>
    </row>
    <row r="8" spans="1:4">
      <c r="A8" s="237">
        <v>2</v>
      </c>
      <c r="B8" s="135" t="s">
        <v>142</v>
      </c>
      <c r="C8" s="221" t="s">
        <v>143</v>
      </c>
      <c r="D8" s="151"/>
    </row>
    <row r="9" spans="1:4">
      <c r="A9" s="237">
        <v>3</v>
      </c>
      <c r="B9" s="135" t="s">
        <v>144</v>
      </c>
      <c r="C9" s="151" t="s">
        <v>145</v>
      </c>
      <c r="D9" s="151"/>
    </row>
    <row r="10" spans="1:4">
      <c r="A10" s="237">
        <v>4</v>
      </c>
      <c r="B10" s="135" t="s">
        <v>146</v>
      </c>
      <c r="C10" s="151" t="s">
        <v>147</v>
      </c>
      <c r="D10" s="151"/>
    </row>
    <row r="11" spans="1:4">
      <c r="A11" s="237">
        <v>5</v>
      </c>
      <c r="B11" s="136" t="s">
        <v>148</v>
      </c>
      <c r="C11" s="151" t="s">
        <v>149</v>
      </c>
      <c r="D11" s="151"/>
    </row>
    <row r="12" spans="1:4">
      <c r="A12" s="237">
        <v>6</v>
      </c>
      <c r="B12" s="137"/>
      <c r="C12" s="151"/>
      <c r="D12" s="151"/>
    </row>
    <row r="13" spans="1:4">
      <c r="A13" s="39">
        <v>7</v>
      </c>
      <c r="B13" s="137"/>
      <c r="C13" s="151"/>
      <c r="D13" s="151"/>
    </row>
    <row r="14" spans="1:4">
      <c r="A14" s="39">
        <v>8</v>
      </c>
      <c r="B14" s="137"/>
      <c r="C14" s="151"/>
      <c r="D14" s="151"/>
    </row>
    <row r="15" spans="1:4">
      <c r="A15" s="40">
        <v>9</v>
      </c>
      <c r="B15" s="137"/>
      <c r="C15" s="151"/>
      <c r="D15" s="151"/>
    </row>
    <row r="16" spans="1:4">
      <c r="A16" s="40">
        <v>10</v>
      </c>
      <c r="B16" s="137"/>
      <c r="C16" s="151"/>
      <c r="D16" s="151"/>
    </row>
    <row r="17" spans="1:4">
      <c r="A17" s="40">
        <v>11</v>
      </c>
      <c r="B17" s="135"/>
      <c r="C17" s="151"/>
      <c r="D17" s="151"/>
    </row>
    <row r="18" spans="1:4">
      <c r="A18" s="39">
        <v>12</v>
      </c>
      <c r="B18" s="135"/>
      <c r="C18" s="151"/>
      <c r="D18" s="151"/>
    </row>
    <row r="19" spans="1:4">
      <c r="A19" s="129">
        <v>13</v>
      </c>
      <c r="B19" s="135"/>
      <c r="C19" s="151"/>
      <c r="D19" s="151"/>
    </row>
    <row r="20" spans="1:4">
      <c r="A20" s="39">
        <v>14</v>
      </c>
      <c r="B20" s="135"/>
      <c r="C20" s="151"/>
      <c r="D20" s="151"/>
    </row>
    <row r="21" spans="1:4">
      <c r="A21" s="39">
        <v>15</v>
      </c>
      <c r="B21" s="135"/>
      <c r="C21" s="151"/>
      <c r="D21" s="151"/>
    </row>
    <row r="22" spans="1:4">
      <c r="A22" s="39">
        <v>16</v>
      </c>
      <c r="B22" s="135"/>
      <c r="C22" s="151"/>
      <c r="D22" s="151"/>
    </row>
    <row r="23" spans="1:4">
      <c r="A23" s="39">
        <v>17</v>
      </c>
      <c r="B23" s="135"/>
      <c r="C23" s="151"/>
      <c r="D23" s="151"/>
    </row>
    <row r="24" spans="1:4">
      <c r="A24" s="39">
        <v>18</v>
      </c>
      <c r="B24" s="135"/>
      <c r="C24" s="151"/>
      <c r="D24" s="151"/>
    </row>
    <row r="25" spans="1:4">
      <c r="A25" s="39">
        <v>19</v>
      </c>
      <c r="B25" s="138"/>
      <c r="C25" s="151"/>
      <c r="D25" s="151"/>
    </row>
    <row r="26" spans="1:4" ht="13.5" thickBot="1">
      <c r="A26" s="130">
        <v>20</v>
      </c>
      <c r="B26" s="136"/>
      <c r="C26" s="222"/>
      <c r="D26" s="222"/>
    </row>
    <row r="27" spans="1:4" ht="13.5" thickBot="1">
      <c r="A27" s="41"/>
      <c r="B27" s="42" t="s">
        <v>63</v>
      </c>
      <c r="C27" s="152" t="s">
        <v>150</v>
      </c>
      <c r="D27" s="152">
        <f>SUM(D7:D26)</f>
        <v>0</v>
      </c>
    </row>
    <row r="28" spans="1:4">
      <c r="A28" s="43"/>
      <c r="B28" s="43"/>
      <c r="C28" s="44"/>
      <c r="D28" s="44"/>
    </row>
    <row r="29" spans="1:4">
      <c r="A29" s="45"/>
      <c r="B29" s="45"/>
      <c r="C29" s="46"/>
      <c r="D29" s="46"/>
    </row>
    <row r="30" spans="1:4" ht="12.75" customHeight="1" thickBot="1">
      <c r="A30" s="45"/>
      <c r="B30" s="47" t="s">
        <v>64</v>
      </c>
      <c r="C30" s="46"/>
      <c r="D30" s="46"/>
    </row>
    <row r="31" spans="1:4" ht="19.5" customHeight="1">
      <c r="A31" s="290" t="s">
        <v>0</v>
      </c>
      <c r="B31" s="292" t="s">
        <v>65</v>
      </c>
      <c r="C31" s="293"/>
      <c r="D31" s="296" t="s">
        <v>122</v>
      </c>
    </row>
    <row r="32" spans="1:4" ht="20.25" customHeight="1" thickBot="1">
      <c r="A32" s="291"/>
      <c r="B32" s="294"/>
      <c r="C32" s="295"/>
      <c r="D32" s="297"/>
    </row>
    <row r="33" spans="1:4">
      <c r="A33" s="127">
        <v>1</v>
      </c>
      <c r="B33" s="286"/>
      <c r="C33" s="287"/>
      <c r="D33" s="132"/>
    </row>
    <row r="34" spans="1:4">
      <c r="A34" s="127">
        <v>2</v>
      </c>
      <c r="B34" s="286"/>
      <c r="C34" s="287"/>
      <c r="D34" s="133"/>
    </row>
    <row r="35" spans="1:4">
      <c r="A35" s="128">
        <v>3</v>
      </c>
      <c r="B35" s="286"/>
      <c r="C35" s="287"/>
      <c r="D35" s="133"/>
    </row>
    <row r="36" spans="1:4">
      <c r="A36" s="127">
        <v>4</v>
      </c>
      <c r="B36" s="286"/>
      <c r="C36" s="287"/>
      <c r="D36" s="133"/>
    </row>
    <row r="37" spans="1:4" ht="13.5" thickBot="1">
      <c r="A37" s="128">
        <v>5</v>
      </c>
      <c r="B37" s="286"/>
      <c r="C37" s="287"/>
      <c r="D37" s="134"/>
    </row>
    <row r="38" spans="1:4" ht="13.5" thickBot="1">
      <c r="A38" s="48"/>
      <c r="B38" s="288" t="s">
        <v>51</v>
      </c>
      <c r="C38" s="289"/>
      <c r="D38" s="223">
        <f>SUM(D33:D37)</f>
        <v>0</v>
      </c>
    </row>
    <row r="39" spans="1:4">
      <c r="B39" s="1"/>
      <c r="C39" s="1"/>
      <c r="D39" s="1"/>
    </row>
    <row r="40" spans="1:4">
      <c r="A40" s="33" t="s">
        <v>66</v>
      </c>
      <c r="B40" s="33" t="str">
        <f>ÚVOD!B43</f>
        <v>Ing. Veronika Klozová</v>
      </c>
      <c r="C40" s="131" t="s">
        <v>67</v>
      </c>
      <c r="D40" s="98">
        <f>ÚVOD!B44</f>
        <v>45178</v>
      </c>
    </row>
    <row r="41" spans="1:4">
      <c r="A41" s="33"/>
      <c r="B41" s="33"/>
      <c r="C41" s="92" t="s">
        <v>80</v>
      </c>
      <c r="D41" s="33"/>
    </row>
    <row r="42" spans="1:4" ht="22.5">
      <c r="A42" s="91" t="s">
        <v>68</v>
      </c>
      <c r="B42" s="92" t="str">
        <f>ÚVOD!B51</f>
        <v>Jana Najmanová</v>
      </c>
      <c r="C42" s="131" t="s">
        <v>67</v>
      </c>
      <c r="D42" s="98">
        <f>ÚVOD!B52</f>
        <v>45178</v>
      </c>
    </row>
    <row r="43" spans="1:4">
      <c r="A43" s="33"/>
      <c r="B43" s="33"/>
      <c r="C43" s="33"/>
      <c r="D43" s="33"/>
    </row>
    <row r="44" spans="1:4">
      <c r="A44" s="125" t="s">
        <v>25</v>
      </c>
      <c r="B44" s="125"/>
      <c r="C44" s="125"/>
      <c r="D44" s="1"/>
    </row>
    <row r="45" spans="1:4">
      <c r="A45" s="125"/>
      <c r="B45" s="125"/>
      <c r="C45" s="125"/>
      <c r="D45" s="1"/>
    </row>
    <row r="46" spans="1:4">
      <c r="A46" s="285"/>
      <c r="B46" s="285"/>
      <c r="C46" s="125"/>
    </row>
    <row r="47" spans="1:4">
      <c r="A47" s="285"/>
      <c r="B47" s="285"/>
      <c r="C47" s="125"/>
    </row>
  </sheetData>
  <mergeCells count="17">
    <mergeCell ref="A31:A32"/>
    <mergeCell ref="B31:C32"/>
    <mergeCell ref="D31:D32"/>
    <mergeCell ref="B33:C33"/>
    <mergeCell ref="A1:D1"/>
    <mergeCell ref="A2:B2"/>
    <mergeCell ref="A5:A6"/>
    <mergeCell ref="B5:B6"/>
    <mergeCell ref="C5:D5"/>
    <mergeCell ref="B3:D3"/>
    <mergeCell ref="A47:B47"/>
    <mergeCell ref="B34:C34"/>
    <mergeCell ref="B35:C35"/>
    <mergeCell ref="B36:C36"/>
    <mergeCell ref="B37:C37"/>
    <mergeCell ref="B38:C38"/>
    <mergeCell ref="A46:B4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0"/>
  <sheetViews>
    <sheetView tabSelected="1" zoomScaleNormal="100" workbookViewId="0">
      <selection activeCell="I31" sqref="I31"/>
    </sheetView>
  </sheetViews>
  <sheetFormatPr defaultRowHeight="12.75"/>
  <cols>
    <col min="1" max="1" width="10.28515625" customWidth="1"/>
    <col min="2" max="2" width="41.140625" customWidth="1"/>
    <col min="3" max="3" width="13.5703125" customWidth="1"/>
    <col min="4" max="4" width="24" customWidth="1"/>
  </cols>
  <sheetData>
    <row r="1" spans="1:4">
      <c r="A1" s="254" t="s">
        <v>124</v>
      </c>
      <c r="B1" s="254"/>
      <c r="C1" s="254"/>
      <c r="D1" s="254"/>
    </row>
    <row r="2" spans="1:4">
      <c r="A2" s="298" t="s">
        <v>90</v>
      </c>
      <c r="B2" s="299"/>
      <c r="C2" s="9"/>
      <c r="D2" s="9"/>
    </row>
    <row r="3" spans="1:4">
      <c r="A3" s="317" t="s">
        <v>94</v>
      </c>
      <c r="B3" s="317"/>
      <c r="C3" s="317"/>
      <c r="D3" s="317"/>
    </row>
    <row r="4" spans="1:4" ht="36">
      <c r="A4" s="90" t="str">
        <f>ÚVOD!A14:D14</f>
        <v xml:space="preserve">název organizace:                                                                                                                                            </v>
      </c>
      <c r="B4" s="304" t="str">
        <f>ÚVOD!B14</f>
        <v>MŠ "Pohádka", Liberec, Strakonická 211/12, p. o.</v>
      </c>
      <c r="C4" s="304"/>
      <c r="D4" s="304"/>
    </row>
    <row r="5" spans="1:4" ht="14.25" customHeight="1" thickBot="1">
      <c r="B5" s="2" t="s">
        <v>61</v>
      </c>
      <c r="C5" s="11"/>
    </row>
    <row r="6" spans="1:4" ht="21" customHeight="1" thickBot="1">
      <c r="A6" s="290" t="s">
        <v>0</v>
      </c>
      <c r="B6" s="290" t="s">
        <v>93</v>
      </c>
      <c r="C6" s="307"/>
      <c r="D6" s="126" t="s">
        <v>121</v>
      </c>
    </row>
    <row r="7" spans="1:4" ht="23.25" thickBot="1">
      <c r="A7" s="291"/>
      <c r="B7" s="308"/>
      <c r="C7" s="309"/>
      <c r="D7" s="38" t="s">
        <v>92</v>
      </c>
    </row>
    <row r="8" spans="1:4">
      <c r="A8" s="236">
        <v>1</v>
      </c>
      <c r="B8" s="310" t="s">
        <v>155</v>
      </c>
      <c r="C8" s="311"/>
      <c r="D8" s="238" t="s">
        <v>156</v>
      </c>
    </row>
    <row r="9" spans="1:4">
      <c r="A9" s="237">
        <v>2</v>
      </c>
      <c r="B9" s="305" t="s">
        <v>157</v>
      </c>
      <c r="C9" s="306"/>
      <c r="D9" s="239" t="s">
        <v>158</v>
      </c>
    </row>
    <row r="10" spans="1:4">
      <c r="A10" s="237">
        <v>3</v>
      </c>
      <c r="B10" s="305"/>
      <c r="C10" s="306"/>
      <c r="D10" s="240"/>
    </row>
    <row r="11" spans="1:4">
      <c r="A11" s="237">
        <v>4</v>
      </c>
      <c r="B11" s="305"/>
      <c r="C11" s="306"/>
      <c r="D11" s="240"/>
    </row>
    <row r="12" spans="1:4">
      <c r="A12" s="237">
        <v>5</v>
      </c>
      <c r="B12" s="305"/>
      <c r="C12" s="306"/>
      <c r="D12" s="240"/>
    </row>
    <row r="13" spans="1:4">
      <c r="A13" s="237">
        <v>6</v>
      </c>
      <c r="B13" s="305"/>
      <c r="C13" s="306"/>
      <c r="D13" s="240"/>
    </row>
    <row r="14" spans="1:4">
      <c r="A14" s="237">
        <v>7</v>
      </c>
      <c r="B14" s="305"/>
      <c r="C14" s="306"/>
      <c r="D14" s="240"/>
    </row>
    <row r="15" spans="1:4">
      <c r="A15" s="241">
        <v>8</v>
      </c>
      <c r="B15" s="305"/>
      <c r="C15" s="306"/>
      <c r="D15" s="240"/>
    </row>
    <row r="16" spans="1:4">
      <c r="A16" s="39">
        <v>9</v>
      </c>
      <c r="B16" s="305"/>
      <c r="C16" s="306"/>
      <c r="D16" s="240"/>
    </row>
    <row r="17" spans="1:4">
      <c r="A17" s="40">
        <v>10</v>
      </c>
      <c r="B17" s="305"/>
      <c r="C17" s="306"/>
      <c r="D17" s="151"/>
    </row>
    <row r="18" spans="1:4">
      <c r="A18" s="39">
        <v>11</v>
      </c>
      <c r="B18" s="305"/>
      <c r="C18" s="306"/>
      <c r="D18" s="151"/>
    </row>
    <row r="19" spans="1:4">
      <c r="A19" s="40">
        <v>12</v>
      </c>
      <c r="B19" s="305"/>
      <c r="C19" s="306"/>
      <c r="D19" s="151"/>
    </row>
    <row r="20" spans="1:4">
      <c r="A20" s="39">
        <v>13</v>
      </c>
      <c r="B20" s="305"/>
      <c r="C20" s="306"/>
      <c r="D20" s="151"/>
    </row>
    <row r="21" spans="1:4">
      <c r="A21" s="40">
        <v>14</v>
      </c>
      <c r="B21" s="305"/>
      <c r="C21" s="306"/>
      <c r="D21" s="151"/>
    </row>
    <row r="22" spans="1:4">
      <c r="A22" s="39">
        <v>15</v>
      </c>
      <c r="B22" s="305"/>
      <c r="C22" s="306"/>
      <c r="D22" s="151"/>
    </row>
    <row r="23" spans="1:4">
      <c r="A23" s="40">
        <v>16</v>
      </c>
      <c r="B23" s="305"/>
      <c r="C23" s="306"/>
      <c r="D23" s="151"/>
    </row>
    <row r="24" spans="1:4">
      <c r="A24" s="39">
        <v>17</v>
      </c>
      <c r="B24" s="305"/>
      <c r="C24" s="306"/>
      <c r="D24" s="151"/>
    </row>
    <row r="25" spans="1:4">
      <c r="A25" s="40">
        <v>18</v>
      </c>
      <c r="B25" s="305"/>
      <c r="C25" s="306"/>
      <c r="D25" s="151"/>
    </row>
    <row r="26" spans="1:4" ht="13.5" thickBot="1">
      <c r="A26" s="39">
        <v>19</v>
      </c>
      <c r="B26" s="312"/>
      <c r="C26" s="313"/>
      <c r="D26" s="222"/>
    </row>
    <row r="27" spans="1:4" ht="13.5" thickBot="1">
      <c r="A27" s="41"/>
      <c r="B27" s="288" t="s">
        <v>63</v>
      </c>
      <c r="C27" s="314"/>
      <c r="D27" s="242" t="s">
        <v>159</v>
      </c>
    </row>
    <row r="28" spans="1:4">
      <c r="A28" s="43"/>
      <c r="B28" s="43"/>
      <c r="C28" s="44"/>
      <c r="D28" s="44"/>
    </row>
    <row r="29" spans="1:4">
      <c r="A29" s="45"/>
      <c r="B29" s="45"/>
      <c r="C29" s="46"/>
      <c r="D29" s="46"/>
    </row>
    <row r="30" spans="1:4" ht="12.75" customHeight="1" thickBot="1">
      <c r="A30" s="45"/>
      <c r="B30" s="47" t="s">
        <v>64</v>
      </c>
      <c r="C30" s="46"/>
      <c r="D30" s="46"/>
    </row>
    <row r="31" spans="1:4" ht="19.5" customHeight="1">
      <c r="A31" s="290" t="s">
        <v>0</v>
      </c>
      <c r="B31" s="292" t="s">
        <v>65</v>
      </c>
      <c r="C31" s="293"/>
      <c r="D31" s="296" t="s">
        <v>125</v>
      </c>
    </row>
    <row r="32" spans="1:4" ht="20.25" customHeight="1" thickBot="1">
      <c r="A32" s="291"/>
      <c r="B32" s="294"/>
      <c r="C32" s="295"/>
      <c r="D32" s="297"/>
    </row>
    <row r="33" spans="1:4">
      <c r="A33" s="127">
        <v>1</v>
      </c>
      <c r="B33" s="286" t="s">
        <v>151</v>
      </c>
      <c r="C33" s="287"/>
      <c r="D33" s="132" t="s">
        <v>152</v>
      </c>
    </row>
    <row r="34" spans="1:4">
      <c r="A34" s="127">
        <v>2</v>
      </c>
      <c r="B34" s="286" t="s">
        <v>153</v>
      </c>
      <c r="C34" s="287"/>
      <c r="D34" s="133" t="s">
        <v>154</v>
      </c>
    </row>
    <row r="35" spans="1:4">
      <c r="A35" s="128">
        <v>3</v>
      </c>
      <c r="B35" s="315"/>
      <c r="C35" s="316"/>
      <c r="D35" s="133"/>
    </row>
    <row r="36" spans="1:4">
      <c r="A36" s="127">
        <v>4</v>
      </c>
      <c r="B36" s="286"/>
      <c r="C36" s="287"/>
      <c r="D36" s="133"/>
    </row>
    <row r="37" spans="1:4" ht="13.5" thickBot="1">
      <c r="A37" s="128">
        <v>5</v>
      </c>
      <c r="B37" s="286"/>
      <c r="C37" s="287"/>
      <c r="D37" s="134"/>
    </row>
    <row r="38" spans="1:4" ht="13.5" thickBot="1">
      <c r="A38" s="48"/>
      <c r="B38" s="288" t="s">
        <v>51</v>
      </c>
      <c r="C38" s="289"/>
      <c r="D38" s="223" t="s">
        <v>160</v>
      </c>
    </row>
    <row r="39" spans="1:4">
      <c r="B39" s="1"/>
      <c r="C39" s="1"/>
      <c r="D39" s="1"/>
    </row>
    <row r="40" spans="1:4">
      <c r="B40" s="1"/>
      <c r="C40" s="1"/>
      <c r="D40" s="1"/>
    </row>
    <row r="41" spans="1:4">
      <c r="A41" s="33" t="s">
        <v>66</v>
      </c>
      <c r="B41" s="33" t="str">
        <f>ÚVOD!B43</f>
        <v>Ing. Veronika Klozová</v>
      </c>
      <c r="C41" s="131" t="s">
        <v>67</v>
      </c>
      <c r="D41" s="98">
        <f>ÚVOD!B44</f>
        <v>45178</v>
      </c>
    </row>
    <row r="42" spans="1:4">
      <c r="A42" s="33"/>
      <c r="B42" s="33"/>
      <c r="C42" s="92" t="s">
        <v>80</v>
      </c>
      <c r="D42" s="33"/>
    </row>
    <row r="43" spans="1:4" ht="22.5">
      <c r="A43" s="91" t="s">
        <v>68</v>
      </c>
      <c r="B43" s="92" t="str">
        <f>ÚVOD!B51</f>
        <v>Jana Najmanová</v>
      </c>
      <c r="C43" s="131" t="s">
        <v>67</v>
      </c>
      <c r="D43" s="98">
        <f>ÚVOD!B52</f>
        <v>45178</v>
      </c>
    </row>
    <row r="44" spans="1:4">
      <c r="A44" s="33"/>
      <c r="B44" s="33"/>
      <c r="C44" s="33"/>
      <c r="D44" s="33"/>
    </row>
    <row r="45" spans="1:4">
      <c r="A45" s="10"/>
      <c r="B45" s="33"/>
      <c r="C45" s="33"/>
      <c r="D45" s="33"/>
    </row>
    <row r="46" spans="1:4">
      <c r="B46" s="1"/>
      <c r="C46" s="1"/>
      <c r="D46" s="1"/>
    </row>
    <row r="47" spans="1:4">
      <c r="A47" s="125"/>
      <c r="B47" s="125"/>
      <c r="C47" s="125"/>
      <c r="D47" s="1"/>
    </row>
    <row r="48" spans="1:4">
      <c r="A48" s="125"/>
      <c r="B48" s="125"/>
      <c r="C48" s="125"/>
      <c r="D48" s="1"/>
    </row>
    <row r="49" spans="1:3">
      <c r="A49" s="285"/>
      <c r="B49" s="285"/>
      <c r="C49" s="125"/>
    </row>
    <row r="50" spans="1:3">
      <c r="A50" s="285"/>
      <c r="B50" s="285"/>
      <c r="C50" s="125"/>
    </row>
  </sheetData>
  <mergeCells count="37">
    <mergeCell ref="A1:D1"/>
    <mergeCell ref="A31:A32"/>
    <mergeCell ref="B31:C32"/>
    <mergeCell ref="D31:D32"/>
    <mergeCell ref="B38:C38"/>
    <mergeCell ref="B11:C11"/>
    <mergeCell ref="B12:C12"/>
    <mergeCell ref="B33:C33"/>
    <mergeCell ref="B34:C34"/>
    <mergeCell ref="B35:C35"/>
    <mergeCell ref="B36:C36"/>
    <mergeCell ref="B37:C37"/>
    <mergeCell ref="A2:B2"/>
    <mergeCell ref="A6:A7"/>
    <mergeCell ref="A3:D3"/>
    <mergeCell ref="B18:C18"/>
    <mergeCell ref="A50:B50"/>
    <mergeCell ref="B6:C7"/>
    <mergeCell ref="B8:C8"/>
    <mergeCell ref="B9:C9"/>
    <mergeCell ref="B10:C10"/>
    <mergeCell ref="A49:B49"/>
    <mergeCell ref="B13:C13"/>
    <mergeCell ref="B14:C14"/>
    <mergeCell ref="B15:C15"/>
    <mergeCell ref="B16:C16"/>
    <mergeCell ref="B17:C17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4:D4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5"/>
  <sheetViews>
    <sheetView zoomScaleNormal="100" workbookViewId="0">
      <selection activeCell="H16" sqref="H16:H17"/>
    </sheetView>
  </sheetViews>
  <sheetFormatPr defaultColWidth="9.140625" defaultRowHeight="12.75"/>
  <cols>
    <col min="1" max="1" width="3.7109375" style="4" customWidth="1"/>
    <col min="2" max="2" width="26.42578125" style="4" customWidth="1"/>
    <col min="3" max="8" width="17.42578125" style="4" customWidth="1"/>
    <col min="9" max="9" width="11.140625" style="4" customWidth="1"/>
    <col min="10" max="11" width="12.28515625" style="4" customWidth="1"/>
    <col min="12" max="16384" width="9.140625" style="4"/>
  </cols>
  <sheetData>
    <row r="1" spans="1:12">
      <c r="A1" s="318" t="s">
        <v>126</v>
      </c>
      <c r="B1" s="318"/>
      <c r="C1" s="318"/>
      <c r="D1" s="318"/>
      <c r="E1" s="318"/>
      <c r="F1" s="318"/>
      <c r="G1" s="318"/>
      <c r="H1" s="318"/>
      <c r="I1" s="100"/>
      <c r="J1" s="100"/>
      <c r="K1" s="100"/>
      <c r="L1" s="100"/>
    </row>
    <row r="2" spans="1:12" ht="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2.75" customHeight="1" thickBot="1">
      <c r="A3" s="57" t="str">
        <f>ÚVOD!A14:D14</f>
        <v xml:space="preserve">název organizace:                                                                                                                                            </v>
      </c>
      <c r="B3" s="57"/>
      <c r="C3" s="334" t="str">
        <f>ÚVOD!B14</f>
        <v>MŠ "Pohádka", Liberec, Strakonická 211/12, p. o.</v>
      </c>
      <c r="D3" s="334"/>
      <c r="E3" s="334"/>
      <c r="F3" s="334"/>
    </row>
    <row r="4" spans="1:12" ht="13.5" thickBot="1">
      <c r="A4" s="331" t="s">
        <v>78</v>
      </c>
      <c r="B4" s="332"/>
      <c r="C4" s="332"/>
      <c r="D4" s="332"/>
      <c r="E4" s="332"/>
      <c r="F4" s="332"/>
      <c r="G4" s="332"/>
      <c r="H4" s="289"/>
    </row>
    <row r="5" spans="1:12" ht="13.5" customHeight="1">
      <c r="A5" s="325" t="s">
        <v>3</v>
      </c>
      <c r="B5" s="326"/>
      <c r="C5" s="329" t="s">
        <v>4</v>
      </c>
      <c r="D5" s="322" t="s">
        <v>5</v>
      </c>
      <c r="E5" s="322" t="s">
        <v>6</v>
      </c>
      <c r="F5" s="322"/>
      <c r="G5" s="322"/>
      <c r="H5" s="323" t="s">
        <v>7</v>
      </c>
    </row>
    <row r="6" spans="1:12" ht="31.5" customHeight="1" thickBot="1">
      <c r="A6" s="327"/>
      <c r="B6" s="328"/>
      <c r="C6" s="330"/>
      <c r="D6" s="333"/>
      <c r="E6" s="65" t="s">
        <v>8</v>
      </c>
      <c r="F6" s="66" t="s">
        <v>9</v>
      </c>
      <c r="G6" s="66" t="s">
        <v>10</v>
      </c>
      <c r="H6" s="324"/>
    </row>
    <row r="7" spans="1:12" ht="13.5" thickBot="1">
      <c r="A7" s="82">
        <v>1</v>
      </c>
      <c r="B7" s="109" t="s">
        <v>11</v>
      </c>
      <c r="C7" s="200">
        <f>SUM(C8:C12)</f>
        <v>694678</v>
      </c>
      <c r="D7" s="171">
        <f>SUM(D8:D12)</f>
        <v>493301</v>
      </c>
      <c r="E7" s="193" t="s">
        <v>22</v>
      </c>
      <c r="F7" s="193" t="s">
        <v>22</v>
      </c>
      <c r="G7" s="171">
        <f>SUM(G8:G12)</f>
        <v>43080</v>
      </c>
      <c r="H7" s="201">
        <f>SUM(H8:H12)</f>
        <v>158297</v>
      </c>
    </row>
    <row r="8" spans="1:12">
      <c r="A8" s="111">
        <v>2</v>
      </c>
      <c r="B8" s="113" t="s">
        <v>12</v>
      </c>
      <c r="C8" s="202"/>
      <c r="D8" s="203"/>
      <c r="E8" s="194"/>
      <c r="F8" s="195"/>
      <c r="G8" s="203"/>
      <c r="H8" s="204">
        <f>+C8-D8-G8</f>
        <v>0</v>
      </c>
    </row>
    <row r="9" spans="1:12">
      <c r="A9" s="5">
        <v>3</v>
      </c>
      <c r="B9" s="114" t="s">
        <v>13</v>
      </c>
      <c r="C9" s="202">
        <v>166356</v>
      </c>
      <c r="D9" s="203">
        <v>129429</v>
      </c>
      <c r="E9" s="194">
        <v>10</v>
      </c>
      <c r="F9" s="195">
        <v>0.1</v>
      </c>
      <c r="G9" s="203">
        <v>16656</v>
      </c>
      <c r="H9" s="204">
        <f>+C9-D9-G9</f>
        <v>20271</v>
      </c>
    </row>
    <row r="10" spans="1:12">
      <c r="A10" s="5">
        <v>4</v>
      </c>
      <c r="B10" s="114" t="s">
        <v>14</v>
      </c>
      <c r="C10" s="205"/>
      <c r="D10" s="206"/>
      <c r="E10" s="196"/>
      <c r="F10" s="197"/>
      <c r="G10" s="206"/>
      <c r="H10" s="204">
        <f>+C10-D10-G10</f>
        <v>0</v>
      </c>
    </row>
    <row r="11" spans="1:12">
      <c r="A11" s="5">
        <v>5</v>
      </c>
      <c r="B11" s="114" t="s">
        <v>16</v>
      </c>
      <c r="C11" s="207">
        <v>528322</v>
      </c>
      <c r="D11" s="208">
        <v>363872</v>
      </c>
      <c r="E11" s="198">
        <v>20</v>
      </c>
      <c r="F11" s="199">
        <v>0.05</v>
      </c>
      <c r="G11" s="208">
        <v>26424</v>
      </c>
      <c r="H11" s="204">
        <f>+C11-D11-G11</f>
        <v>138026</v>
      </c>
    </row>
    <row r="12" spans="1:12" ht="13.5" thickBot="1">
      <c r="A12" s="112">
        <v>6</v>
      </c>
      <c r="B12" s="115" t="s">
        <v>84</v>
      </c>
      <c r="C12" s="207"/>
      <c r="D12" s="208"/>
      <c r="E12" s="198"/>
      <c r="F12" s="199"/>
      <c r="G12" s="208"/>
      <c r="H12" s="204">
        <f>+C12-D12-G12</f>
        <v>0</v>
      </c>
    </row>
    <row r="13" spans="1:12" ht="13.5" thickBot="1">
      <c r="A13" s="82">
        <v>7</v>
      </c>
      <c r="B13" s="109" t="s">
        <v>15</v>
      </c>
      <c r="C13" s="200">
        <f>SUM(C14:C19)</f>
        <v>23765939</v>
      </c>
      <c r="D13" s="171">
        <f>SUM(D14:D19)</f>
        <v>8835760</v>
      </c>
      <c r="E13" s="193" t="s">
        <v>22</v>
      </c>
      <c r="F13" s="193" t="s">
        <v>22</v>
      </c>
      <c r="G13" s="171">
        <f>SUM(G14:G19)</f>
        <v>506124</v>
      </c>
      <c r="H13" s="209">
        <f>SUM(H14:H19)</f>
        <v>14424055</v>
      </c>
    </row>
    <row r="14" spans="1:12">
      <c r="A14" s="111">
        <v>8</v>
      </c>
      <c r="B14" s="113" t="s">
        <v>14</v>
      </c>
      <c r="C14" s="202"/>
      <c r="D14" s="203"/>
      <c r="E14" s="194"/>
      <c r="F14" s="195"/>
      <c r="G14" s="203"/>
      <c r="H14" s="204">
        <f t="shared" ref="H14:H19" si="0">+C14-D14-G14</f>
        <v>0</v>
      </c>
    </row>
    <row r="15" spans="1:12">
      <c r="A15" s="5">
        <v>9</v>
      </c>
      <c r="B15" s="114" t="s">
        <v>16</v>
      </c>
      <c r="C15" s="205"/>
      <c r="D15" s="206"/>
      <c r="E15" s="196"/>
      <c r="F15" s="197"/>
      <c r="G15" s="206"/>
      <c r="H15" s="204">
        <f t="shared" si="0"/>
        <v>0</v>
      </c>
    </row>
    <row r="16" spans="1:12">
      <c r="A16" s="5">
        <v>10</v>
      </c>
      <c r="B16" s="114" t="s">
        <v>17</v>
      </c>
      <c r="C16" s="207"/>
      <c r="D16" s="208"/>
      <c r="E16" s="198"/>
      <c r="F16" s="199"/>
      <c r="G16" s="208"/>
      <c r="H16" s="204">
        <f t="shared" si="0"/>
        <v>0</v>
      </c>
    </row>
    <row r="17" spans="1:8">
      <c r="A17" s="5"/>
      <c r="B17" s="116" t="s">
        <v>139</v>
      </c>
      <c r="C17" s="207">
        <v>1025869</v>
      </c>
      <c r="D17" s="208">
        <v>888668</v>
      </c>
      <c r="E17" s="198">
        <v>20</v>
      </c>
      <c r="F17" s="199">
        <v>0.05</v>
      </c>
      <c r="G17" s="208">
        <v>51300</v>
      </c>
      <c r="H17" s="204">
        <f t="shared" si="0"/>
        <v>85901</v>
      </c>
    </row>
    <row r="18" spans="1:8">
      <c r="A18" s="5">
        <v>11</v>
      </c>
      <c r="B18" s="116" t="s">
        <v>23</v>
      </c>
      <c r="C18" s="207">
        <v>1990505</v>
      </c>
      <c r="D18" s="208">
        <v>632984</v>
      </c>
      <c r="E18" s="198">
        <v>50</v>
      </c>
      <c r="F18" s="199">
        <v>0.02</v>
      </c>
      <c r="G18" s="208">
        <v>39828</v>
      </c>
      <c r="H18" s="204">
        <f t="shared" si="0"/>
        <v>1317693</v>
      </c>
    </row>
    <row r="19" spans="1:8" ht="14.1" customHeight="1" thickBot="1">
      <c r="A19" s="112">
        <v>12</v>
      </c>
      <c r="B19" s="116" t="s">
        <v>81</v>
      </c>
      <c r="C19" s="207">
        <v>20749565</v>
      </c>
      <c r="D19" s="208">
        <v>7314108</v>
      </c>
      <c r="E19" s="198">
        <v>50</v>
      </c>
      <c r="F19" s="199">
        <v>0.02</v>
      </c>
      <c r="G19" s="208">
        <v>414996</v>
      </c>
      <c r="H19" s="204">
        <f t="shared" si="0"/>
        <v>13020461</v>
      </c>
    </row>
    <row r="20" spans="1:8" ht="24" customHeight="1" thickBot="1">
      <c r="A20" s="110">
        <v>13</v>
      </c>
      <c r="B20" s="117" t="s">
        <v>96</v>
      </c>
      <c r="C20" s="169">
        <f>C7+C13</f>
        <v>24460617</v>
      </c>
      <c r="D20" s="171">
        <f>D7+D13</f>
        <v>9329061</v>
      </c>
      <c r="E20" s="193" t="s">
        <v>22</v>
      </c>
      <c r="F20" s="193" t="s">
        <v>22</v>
      </c>
      <c r="G20" s="210">
        <f>G7+G13</f>
        <v>549204</v>
      </c>
      <c r="H20" s="201">
        <f>H7+H13</f>
        <v>14582352</v>
      </c>
    </row>
    <row r="21" spans="1:8" ht="6.75" customHeight="1" thickBot="1">
      <c r="A21" s="319"/>
      <c r="B21" s="319"/>
      <c r="C21" s="319"/>
      <c r="D21" s="319"/>
      <c r="E21" s="319"/>
      <c r="F21" s="319"/>
      <c r="G21" s="319"/>
      <c r="H21" s="319"/>
    </row>
    <row r="22" spans="1:8" ht="13.5" customHeight="1" thickBot="1">
      <c r="A22" s="331" t="s">
        <v>18</v>
      </c>
      <c r="B22" s="332"/>
      <c r="C22" s="332"/>
      <c r="D22" s="332"/>
      <c r="E22" s="332"/>
      <c r="F22" s="332"/>
      <c r="G22" s="332"/>
      <c r="H22" s="289"/>
    </row>
    <row r="23" spans="1:8" ht="18" customHeight="1">
      <c r="A23" s="325" t="s">
        <v>3</v>
      </c>
      <c r="B23" s="345"/>
      <c r="C23" s="335" t="s">
        <v>4</v>
      </c>
      <c r="D23" s="322" t="s">
        <v>5</v>
      </c>
      <c r="E23" s="322" t="s">
        <v>19</v>
      </c>
      <c r="F23" s="322"/>
      <c r="G23" s="322"/>
      <c r="H23" s="323" t="s">
        <v>7</v>
      </c>
    </row>
    <row r="24" spans="1:8" ht="12.75" customHeight="1">
      <c r="A24" s="327"/>
      <c r="B24" s="346"/>
      <c r="C24" s="336"/>
      <c r="D24" s="333"/>
      <c r="E24" s="333" t="s">
        <v>26</v>
      </c>
      <c r="F24" s="320" t="s">
        <v>27</v>
      </c>
      <c r="G24" s="320" t="s">
        <v>28</v>
      </c>
      <c r="H24" s="324"/>
    </row>
    <row r="25" spans="1:8" ht="13.5" thickBot="1">
      <c r="A25" s="347"/>
      <c r="B25" s="348"/>
      <c r="C25" s="337"/>
      <c r="D25" s="338"/>
      <c r="E25" s="338"/>
      <c r="F25" s="321"/>
      <c r="G25" s="321"/>
      <c r="H25" s="339"/>
    </row>
    <row r="26" spans="1:8" ht="13.5" thickBot="1">
      <c r="A26" s="109">
        <v>14</v>
      </c>
      <c r="B26" s="118" t="s">
        <v>11</v>
      </c>
      <c r="C26" s="169">
        <f>SUM(C27:C29)</f>
        <v>0</v>
      </c>
      <c r="D26" s="170">
        <f>SUM(D27:D29)</f>
        <v>0</v>
      </c>
      <c r="E26" s="193" t="s">
        <v>22</v>
      </c>
      <c r="F26" s="193" t="s">
        <v>22</v>
      </c>
      <c r="G26" s="170">
        <f>SUM(G27:G29)</f>
        <v>0</v>
      </c>
      <c r="H26" s="172">
        <f>SUM(H27:H29)</f>
        <v>0</v>
      </c>
    </row>
    <row r="27" spans="1:8">
      <c r="A27" s="113">
        <v>15</v>
      </c>
      <c r="B27" s="119" t="s">
        <v>12</v>
      </c>
      <c r="C27" s="173"/>
      <c r="D27" s="174"/>
      <c r="E27" s="211"/>
      <c r="F27" s="217"/>
      <c r="G27" s="174"/>
      <c r="H27" s="175"/>
    </row>
    <row r="28" spans="1:8">
      <c r="A28" s="114">
        <v>16</v>
      </c>
      <c r="B28" s="120" t="s">
        <v>13</v>
      </c>
      <c r="C28" s="176"/>
      <c r="D28" s="177"/>
      <c r="E28" s="212"/>
      <c r="F28" s="218"/>
      <c r="G28" s="177"/>
      <c r="H28" s="178"/>
    </row>
    <row r="29" spans="1:8" ht="13.5" thickBot="1">
      <c r="A29" s="116">
        <v>17</v>
      </c>
      <c r="B29" s="121" t="s">
        <v>14</v>
      </c>
      <c r="C29" s="179"/>
      <c r="D29" s="180"/>
      <c r="E29" s="213"/>
      <c r="F29" s="219"/>
      <c r="G29" s="180"/>
      <c r="H29" s="181"/>
    </row>
    <row r="30" spans="1:8" ht="13.5" thickBot="1">
      <c r="A30" s="109">
        <v>18</v>
      </c>
      <c r="B30" s="118" t="s">
        <v>15</v>
      </c>
      <c r="C30" s="182">
        <f>SUM(C31:C34)</f>
        <v>0</v>
      </c>
      <c r="D30" s="170">
        <f>SUM(D31:D34)</f>
        <v>0</v>
      </c>
      <c r="E30" s="193" t="s">
        <v>22</v>
      </c>
      <c r="F30" s="193" t="s">
        <v>22</v>
      </c>
      <c r="G30" s="170">
        <f>SUM(G31:G34)</f>
        <v>0</v>
      </c>
      <c r="H30" s="172">
        <f>SUM(H31:H34)</f>
        <v>0</v>
      </c>
    </row>
    <row r="31" spans="1:8">
      <c r="A31" s="113">
        <v>19</v>
      </c>
      <c r="B31" s="119" t="s">
        <v>14</v>
      </c>
      <c r="C31" s="183"/>
      <c r="D31" s="184"/>
      <c r="E31" s="214"/>
      <c r="F31" s="217"/>
      <c r="G31" s="184"/>
      <c r="H31" s="185"/>
    </row>
    <row r="32" spans="1:8">
      <c r="A32" s="114">
        <v>20</v>
      </c>
      <c r="B32" s="120" t="s">
        <v>16</v>
      </c>
      <c r="C32" s="186"/>
      <c r="D32" s="187"/>
      <c r="E32" s="215"/>
      <c r="F32" s="218"/>
      <c r="G32" s="187"/>
      <c r="H32" s="188"/>
    </row>
    <row r="33" spans="1:10" ht="12.75" customHeight="1">
      <c r="A33" s="114">
        <v>21</v>
      </c>
      <c r="B33" s="120" t="s">
        <v>17</v>
      </c>
      <c r="C33" s="186"/>
      <c r="D33" s="187"/>
      <c r="E33" s="215"/>
      <c r="F33" s="218"/>
      <c r="G33" s="187"/>
      <c r="H33" s="188"/>
    </row>
    <row r="34" spans="1:10" ht="13.5" thickBot="1">
      <c r="A34" s="116">
        <v>22</v>
      </c>
      <c r="B34" s="121" t="s">
        <v>23</v>
      </c>
      <c r="C34" s="189"/>
      <c r="D34" s="190"/>
      <c r="E34" s="216"/>
      <c r="F34" s="219"/>
      <c r="G34" s="190"/>
      <c r="H34" s="191"/>
    </row>
    <row r="35" spans="1:10" ht="17.25" customHeight="1">
      <c r="A35" s="360">
        <v>23</v>
      </c>
      <c r="B35" s="362" t="s">
        <v>97</v>
      </c>
      <c r="C35" s="358">
        <f>C26+C30</f>
        <v>0</v>
      </c>
      <c r="D35" s="342">
        <f>D26+D30</f>
        <v>0</v>
      </c>
      <c r="E35" s="356" t="s">
        <v>22</v>
      </c>
      <c r="F35" s="356" t="s">
        <v>22</v>
      </c>
      <c r="G35" s="342">
        <f>G26+G30</f>
        <v>0</v>
      </c>
      <c r="H35" s="340">
        <f>H26+H30</f>
        <v>0</v>
      </c>
    </row>
    <row r="36" spans="1:10" ht="10.5" customHeight="1" thickBot="1">
      <c r="A36" s="361"/>
      <c r="B36" s="363"/>
      <c r="C36" s="359"/>
      <c r="D36" s="343"/>
      <c r="E36" s="357"/>
      <c r="F36" s="357"/>
      <c r="G36" s="343"/>
      <c r="H36" s="341"/>
    </row>
    <row r="37" spans="1:10" ht="10.5" customHeight="1" thickBot="1">
      <c r="A37" s="83" t="s">
        <v>80</v>
      </c>
      <c r="B37" s="55"/>
      <c r="C37" s="54"/>
      <c r="D37" s="54"/>
      <c r="E37" s="56"/>
      <c r="F37" s="56"/>
      <c r="G37" s="54"/>
      <c r="H37" s="54"/>
    </row>
    <row r="38" spans="1:10" ht="13.5" thickBot="1">
      <c r="A38" s="85">
        <v>24</v>
      </c>
      <c r="B38" s="355" t="s">
        <v>95</v>
      </c>
      <c r="C38" s="355"/>
      <c r="D38" s="355"/>
      <c r="E38" s="355"/>
      <c r="F38" s="355"/>
      <c r="G38" s="192">
        <f>G20+G35</f>
        <v>549204</v>
      </c>
      <c r="H38" s="84"/>
    </row>
    <row r="39" spans="1:10" ht="13.5" thickBot="1">
      <c r="A39" s="85">
        <v>25</v>
      </c>
      <c r="B39" s="349" t="s">
        <v>82</v>
      </c>
      <c r="C39" s="350"/>
      <c r="D39" s="350"/>
      <c r="E39" s="350"/>
      <c r="F39" s="351"/>
      <c r="G39" s="168"/>
      <c r="H39" s="84"/>
    </row>
    <row r="40" spans="1:10" ht="13.5" thickBot="1">
      <c r="A40" s="85">
        <v>26</v>
      </c>
      <c r="B40" s="352" t="s">
        <v>83</v>
      </c>
      <c r="C40" s="353"/>
      <c r="D40" s="353"/>
      <c r="E40" s="353"/>
      <c r="F40" s="354"/>
      <c r="G40" s="243">
        <f>IFERROR(SUM(G20-G39),"doplň data")</f>
        <v>549204</v>
      </c>
      <c r="H40" s="84"/>
    </row>
    <row r="41" spans="1:10" ht="9.75" customHeight="1">
      <c r="A41" s="8"/>
      <c r="B41" s="8"/>
      <c r="C41" s="8"/>
    </row>
    <row r="42" spans="1:10">
      <c r="B42" s="67" t="s">
        <v>20</v>
      </c>
      <c r="C42" s="70" t="str">
        <f>ÚVOD!B43</f>
        <v>Ing. Veronika Klozová</v>
      </c>
      <c r="D42" s="70"/>
      <c r="E42" s="124" t="s">
        <v>67</v>
      </c>
      <c r="F42" s="123">
        <f>ÚVOD!B44</f>
        <v>45178</v>
      </c>
      <c r="G42" s="60" t="s">
        <v>1</v>
      </c>
      <c r="H42" s="99"/>
      <c r="I42" s="68"/>
      <c r="J42" s="68"/>
    </row>
    <row r="43" spans="1:10">
      <c r="B43" s="67" t="s">
        <v>21</v>
      </c>
      <c r="C43" s="69" t="str">
        <f>ÚVOD!B51</f>
        <v>Jana Najmanová</v>
      </c>
      <c r="D43" s="69"/>
      <c r="E43" s="124" t="s">
        <v>67</v>
      </c>
      <c r="F43" s="123">
        <f>ÚVOD!B44</f>
        <v>45178</v>
      </c>
      <c r="G43" s="60" t="s">
        <v>1</v>
      </c>
      <c r="H43" s="99"/>
      <c r="I43" s="95"/>
      <c r="J43" s="95"/>
    </row>
    <row r="44" spans="1:10">
      <c r="B44" s="93" t="s">
        <v>80</v>
      </c>
      <c r="C44" s="69"/>
      <c r="D44" s="69"/>
      <c r="E44" s="94" t="s">
        <v>80</v>
      </c>
      <c r="F44" s="61"/>
      <c r="G44" s="94" t="s">
        <v>80</v>
      </c>
      <c r="H44" s="344"/>
      <c r="I44" s="344"/>
      <c r="J44" s="344"/>
    </row>
    <row r="45" spans="1:10" ht="13.5" customHeight="1"/>
  </sheetData>
  <mergeCells count="30">
    <mergeCell ref="H35:H36"/>
    <mergeCell ref="G35:G36"/>
    <mergeCell ref="H44:J44"/>
    <mergeCell ref="A23:B25"/>
    <mergeCell ref="B39:F39"/>
    <mergeCell ref="B40:F40"/>
    <mergeCell ref="B38:F38"/>
    <mergeCell ref="E35:E36"/>
    <mergeCell ref="F35:F36"/>
    <mergeCell ref="C35:C36"/>
    <mergeCell ref="A35:A36"/>
    <mergeCell ref="B35:B36"/>
    <mergeCell ref="D35:D36"/>
    <mergeCell ref="F24:F25"/>
    <mergeCell ref="A1:H1"/>
    <mergeCell ref="A21:H21"/>
    <mergeCell ref="G24:G25"/>
    <mergeCell ref="E23:G23"/>
    <mergeCell ref="H5:H6"/>
    <mergeCell ref="A5:B6"/>
    <mergeCell ref="C5:C6"/>
    <mergeCell ref="E5:G5"/>
    <mergeCell ref="A4:H4"/>
    <mergeCell ref="D5:D6"/>
    <mergeCell ref="C3:F3"/>
    <mergeCell ref="A22:H22"/>
    <mergeCell ref="C23:C25"/>
    <mergeCell ref="D23:D25"/>
    <mergeCell ref="H23:H25"/>
    <mergeCell ref="E24:E25"/>
  </mergeCells>
  <phoneticPr fontId="2" type="noConversion"/>
  <pageMargins left="0.78740157480314965" right="0.78740157480314965" top="0.3" bottom="0.59055118110236227" header="0.25" footer="0.51181102362204722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ÚVOD</vt:lpstr>
      <vt:lpstr>1-Základní příspěvek na provoz</vt:lpstr>
      <vt:lpstr>2-Účelová dotace na energie</vt:lpstr>
      <vt:lpstr>3A-plán oprav a investic - PO</vt:lpstr>
      <vt:lpstr>3B-plán oprav a investic - SML</vt:lpstr>
      <vt:lpstr>4-Odpisový plán</vt:lpstr>
      <vt:lpstr>'3B-plán oprav a investic - SML'!Oblast_tisku</vt:lpstr>
      <vt:lpstr>'4-Odpisový plán'!Oblast_tisku</vt:lpstr>
    </vt:vector>
  </TitlesOfParts>
  <Company>Infinity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Uživatel systému Windows</cp:lastModifiedBy>
  <cp:lastPrinted>2022-10-19T13:03:24Z</cp:lastPrinted>
  <dcterms:created xsi:type="dcterms:W3CDTF">2003-02-27T11:28:02Z</dcterms:created>
  <dcterms:modified xsi:type="dcterms:W3CDTF">2023-09-05T09:23:57Z</dcterms:modified>
</cp:coreProperties>
</file>